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750" windowWidth="27660" windowHeight="10815"/>
  </bookViews>
  <sheets>
    <sheet name="Прил.1-Доходы" sheetId="2" r:id="rId1"/>
    <sheet name="Расходы" sheetId="10" r:id="rId2"/>
    <sheet name="Источники" sheetId="11" r:id="rId3"/>
    <sheet name="Прил.2-Резервный фонд" sheetId="5" r:id="rId4"/>
    <sheet name="Прил.3-Дор.фонд" sheetId="9" r:id="rId5"/>
    <sheet name="Прил.4-Отчет о числ." sheetId="8" r:id="rId6"/>
  </sheets>
  <definedNames>
    <definedName name="_xlnm._FilterDatabase" localSheetId="0" hidden="1">'Прил.1-Доходы'!$A$20:$F$185</definedName>
    <definedName name="_xlnm._FilterDatabase" localSheetId="1" hidden="1">Расходы!$A$6:$F$526</definedName>
    <definedName name="FILE_NAME" localSheetId="4">#REF!</definedName>
    <definedName name="FILE_NAME" localSheetId="5">#REF!</definedName>
    <definedName name="FILE_NAME">#REF!</definedName>
    <definedName name="FORM_CODE" localSheetId="4">#REF!</definedName>
    <definedName name="FORM_CODE" localSheetId="5">#REF!</definedName>
    <definedName name="FORM_CODE">#REF!</definedName>
    <definedName name="PARAMS" localSheetId="4">#REF!</definedName>
    <definedName name="PARAMS" localSheetId="5">#REF!</definedName>
    <definedName name="PARAMS">#REF!</definedName>
    <definedName name="PERIOD" localSheetId="4">#REF!</definedName>
    <definedName name="PERIOD" localSheetId="5">#REF!</definedName>
    <definedName name="PERIOD">#REF!</definedName>
    <definedName name="RANGE_NAMES" localSheetId="4">#REF!</definedName>
    <definedName name="RANGE_NAMES" localSheetId="5">#REF!</definedName>
    <definedName name="RANGE_NAMES">#REF!</definedName>
    <definedName name="REG_DATE" localSheetId="4">#REF!</definedName>
    <definedName name="REG_DATE" localSheetId="5">#REF!</definedName>
    <definedName name="REG_DATE">#REF!</definedName>
    <definedName name="SRC_CODE" localSheetId="4">#REF!</definedName>
    <definedName name="SRC_CODE" localSheetId="5">#REF!</definedName>
    <definedName name="SRC_CODE">#REF!</definedName>
    <definedName name="SRC_KIND" localSheetId="4">#REF!</definedName>
    <definedName name="SRC_KIND" localSheetId="5">#REF!</definedName>
    <definedName name="SRC_KIND">#REF!</definedName>
    <definedName name="_xlnm.Print_Titles" localSheetId="0">'Прил.1-Доходы'!$17:$20</definedName>
    <definedName name="_xlnm.Print_Titles" localSheetId="1">Расходы!$3:$6</definedName>
    <definedName name="лл" localSheetId="4">#REF!</definedName>
    <definedName name="лл" localSheetId="5">#REF!</definedName>
    <definedName name="лл">#REF!</definedName>
  </definedNames>
  <calcPr calcId="144525"/>
</workbook>
</file>

<file path=xl/calcChain.xml><?xml version="1.0" encoding="utf-8"?>
<calcChain xmlns="http://schemas.openxmlformats.org/spreadsheetml/2006/main">
  <c r="F431" i="10" l="1"/>
  <c r="F430" i="10"/>
  <c r="F429" i="10"/>
  <c r="F428" i="10"/>
  <c r="F427" i="10"/>
  <c r="F426" i="10"/>
  <c r="F425" i="10"/>
  <c r="F424" i="10"/>
  <c r="F423" i="10"/>
  <c r="F422" i="10"/>
  <c r="F421" i="10"/>
  <c r="F420" i="10"/>
  <c r="F9" i="10"/>
  <c r="F39" i="10"/>
  <c r="F38" i="10"/>
  <c r="F37" i="10"/>
  <c r="F36" i="10"/>
  <c r="F35" i="10"/>
  <c r="F34" i="10"/>
  <c r="F33" i="10"/>
  <c r="D431" i="10" l="1"/>
  <c r="D430" i="10"/>
  <c r="D429" i="10"/>
  <c r="D428" i="10"/>
  <c r="D423" i="10"/>
  <c r="D422" i="10"/>
  <c r="D421" i="10"/>
  <c r="D420" i="10"/>
  <c r="D39" i="10"/>
  <c r="D38" i="10"/>
  <c r="D37" i="10"/>
  <c r="D36" i="10"/>
  <c r="D35" i="10"/>
  <c r="D34" i="10"/>
  <c r="D33" i="10"/>
  <c r="D9" i="10"/>
  <c r="F15" i="11" l="1"/>
  <c r="E10" i="11"/>
  <c r="D10" i="11"/>
  <c r="F10" i="11" s="1"/>
  <c r="G21" i="5" l="1"/>
  <c r="H20" i="5"/>
  <c r="F21" i="5"/>
  <c r="H19" i="5"/>
  <c r="H18" i="5"/>
  <c r="B29" i="9" l="1"/>
  <c r="D29" i="9" s="1"/>
  <c r="B37" i="9"/>
  <c r="D37" i="9" s="1"/>
  <c r="C36" i="9"/>
  <c r="B36" i="9"/>
  <c r="D36" i="9" s="1"/>
  <c r="D35" i="9"/>
  <c r="C34" i="9"/>
  <c r="B34" i="9"/>
  <c r="D33" i="9"/>
  <c r="D32" i="9"/>
  <c r="D31" i="9"/>
  <c r="B30" i="9"/>
  <c r="D30" i="9" s="1"/>
  <c r="D28" i="9"/>
  <c r="C27" i="9"/>
  <c r="D24" i="9"/>
  <c r="C23" i="9"/>
  <c r="B23" i="9"/>
  <c r="D23" i="9" s="1"/>
  <c r="D22" i="9"/>
  <c r="C21" i="9"/>
  <c r="B21" i="9"/>
  <c r="D20" i="9"/>
  <c r="D19" i="9"/>
  <c r="D18" i="9"/>
  <c r="D21" i="9" l="1"/>
  <c r="D34" i="9"/>
  <c r="B27" i="9"/>
  <c r="B17" i="9" s="1"/>
  <c r="B16" i="9" s="1"/>
  <c r="C25" i="9"/>
  <c r="D27" i="9" l="1"/>
  <c r="B25" i="9"/>
  <c r="D25" i="9" s="1"/>
  <c r="B40" i="9"/>
  <c r="B41" i="9" s="1"/>
  <c r="B14" i="9"/>
  <c r="C40" i="9" l="1"/>
  <c r="C41" i="9" s="1"/>
  <c r="C17" i="9" s="1"/>
  <c r="C16" i="9" s="1"/>
  <c r="D17" i="9" l="1"/>
  <c r="C14" i="9"/>
  <c r="D14" i="9" s="1"/>
  <c r="D16" i="9"/>
  <c r="C16" i="8" l="1"/>
  <c r="C17" i="8" s="1"/>
  <c r="B16" i="8"/>
  <c r="B17" i="8" s="1"/>
  <c r="H16" i="5" l="1"/>
  <c r="E21" i="5" l="1"/>
  <c r="H17" i="5"/>
  <c r="H15" i="5" l="1"/>
  <c r="H14" i="5" l="1"/>
  <c r="H13" i="5"/>
  <c r="H21" i="5" l="1"/>
</calcChain>
</file>

<file path=xl/sharedStrings.xml><?xml version="1.0" encoding="utf-8"?>
<sst xmlns="http://schemas.openxmlformats.org/spreadsheetml/2006/main" count="2578" uniqueCount="1140">
  <si>
    <t>ОТЧЕТ ОБ ИСПОЛНЕНИИ БЮДЖЕТА</t>
  </si>
  <si>
    <t>КОДЫ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</si>
  <si>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</si>
  <si>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</si>
  <si>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</si>
  <si>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</si>
  <si>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</si>
  <si>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</si>
  <si>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</si>
  <si>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 xml:space="preserve">Наименование публично-правового образования </t>
  </si>
  <si>
    <t xml:space="preserve">         по ОКТМО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</si>
  <si>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</si>
  <si>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</si>
  <si>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</si>
  <si>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</si>
  <si>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</si>
  <si>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</si>
  <si>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</si>
  <si>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</si>
  <si>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</si>
  <si>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</si>
  <si>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</si>
  <si>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</si>
  <si>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</si>
  <si>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</si>
  <si>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</si>
  <si>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</si>
  <si>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</si>
  <si>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</si>
  <si>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</si>
  <si>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</si>
  <si>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</si>
  <si>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</si>
  <si>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</si>
  <si>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</si>
  <si>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</si>
  <si>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</si>
  <si>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</si>
  <si>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</si>
  <si>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</si>
  <si>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000 1 01 02010 01 2100 110</t>
  </si>
  <si>
    <t>-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</si>
  <si>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</si>
  <si>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</si>
  <si>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000 1 01 02010 01 3000 110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</si>
  <si>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</si>
  <si>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</si>
  <si>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</si>
  <si>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</si>
  <si>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</si>
  <si>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</si>
  <si>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</si>
  <si>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000 1 01 02020 01 2100 110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</si>
  <si>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</si>
  <si>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</si>
  <si>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000 1 01 02020 01 3000 110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</si>
  <si>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</si>
  <si>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</si>
  <si>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</si>
  <si>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</si>
  <si>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000 1 01 02030 01 1000 110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</si>
  <si>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</si>
  <si>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</si>
  <si>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000 1 01 02030 01 2100 110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</si>
  <si>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</si>
  <si>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</si>
  <si>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000 1 01 02030 01 3000 110</t>
  </si>
  <si>
    <t>182 1 01 02030 01 3000 110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</si>
  <si>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</si>
  <si>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</si>
  <si>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</si>
  <si>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</si>
  <si>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</si>
  <si>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</si>
  <si>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</si>
  <si>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</si>
  <si>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</si>
  <si>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</si>
  <si>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</si>
  <si>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</si>
  <si>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</si>
  <si>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</si>
  <si>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</si>
  <si>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</si>
  <si>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</si>
  <si>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</si>
  <si>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</si>
  <si>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</si>
  <si>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</si>
  <si>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</si>
  <si>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</si>
  <si>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100 1 03 02261 01 0000 110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</si>
  <si>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</si>
  <si>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</si>
  <si>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</si>
  <si>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</si>
  <si>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</si>
  <si>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</si>
  <si>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000 1 05 03010 01 1000 110</t>
  </si>
  <si>
    <t>182 1 05 03010 01 1000 110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</si>
  <si>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</si>
  <si>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</si>
  <si>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</si>
  <si>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</si>
  <si>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</si>
  <si>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</si>
  <si>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</si>
  <si>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000 1 06 01030 13 1000 110</t>
  </si>
  <si>
    <t>182 1 06 01030 13 1000 110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</si>
  <si>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</si>
  <si>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000 1 06 01030 13 2100 110</t>
  </si>
  <si>
    <t>182 1 06 01030 13 2100 110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</si>
  <si>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</si>
  <si>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</si>
  <si>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</si>
  <si>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</si>
  <si>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</si>
  <si>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</si>
  <si>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</si>
  <si>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</si>
  <si>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</si>
  <si>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</si>
  <si>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</si>
  <si>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</si>
  <si>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</si>
  <si>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</si>
  <si>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</si>
  <si>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</si>
  <si>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</si>
  <si>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</si>
  <si>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112 1 11 05013 13 0000 120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</si>
  <si>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</si>
  <si>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</si>
  <si>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</si>
  <si>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</si>
  <si>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112 1 11 05025 13 0000 120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</si>
  <si>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</si>
  <si>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</si>
  <si>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</si>
  <si>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</si>
  <si>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>112 1 11 05075 13 0000 120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</si>
  <si>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</si>
  <si>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</si>
  <si>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</si>
  <si>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</si>
  <si>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</si>
  <si>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</si>
  <si>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110 1 11 09045 13 0000 120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</si>
  <si>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</si>
  <si>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</si>
  <si>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</si>
  <si>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</si>
  <si>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</si>
  <si>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</si>
  <si>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</si>
  <si>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</si>
  <si>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Прочие доходы от компенсации затрат  бюджетов городских поселений</t>
  </si>
  <si>
    <t>000 1 13 02995 13 0011 130</t>
  </si>
  <si>
    <t>110 1 13 02995 13 0011 130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</si>
  <si>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</si>
  <si>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</si>
  <si>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</si>
  <si>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</si>
  <si>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</si>
  <si>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</si>
  <si>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</si>
  <si>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</si>
  <si>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112 1 14 02053 13 0000 410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</si>
  <si>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</si>
  <si>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</si>
  <si>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</si>
  <si>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</si>
  <si>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</si>
  <si>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</si>
  <si>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112 1 14 06013 13 0000 430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</si>
  <si>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</si>
  <si>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</si>
  <si>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</si>
  <si>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</si>
  <si>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112 1 14 06025 13 0000 430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</si>
  <si>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</si>
  <si>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</si>
  <si>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</si>
  <si>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</si>
  <si>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</si>
  <si>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</si>
  <si>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112 1 14 06313 13 0000 430</t>
  </si>
  <si>
    <t xml:space="preserve">  ШТРАФЫ, САНКЦИИ, ВОЗМЕЩЕНИЕ УЩЕРБА</t>
  </si>
  <si>
    <t>000 1 16 00000 00 0000 000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</si>
  <si>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</si>
  <si>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</si>
  <si>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</si>
  <si>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</si>
  <si>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</si>
  <si>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</si>
  <si>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</si>
  <si>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</si>
  <si>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</si>
  <si>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</si>
  <si>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</si>
  <si>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000 2 02 20216 13 0000 150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</si>
  <si>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</si>
  <si>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</si>
  <si>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городских поселений на реализацию мероприятий по обеспечению жильем молодых семей</t>
  </si>
  <si>
    <t>000 2 02 25497 13 0000 150</t>
  </si>
  <si>
    <t>110 2 02 25497 13 0000 150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</si>
  <si>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</si>
  <si>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</si>
  <si>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городских поселений на реализацию программ формирования современной городской среды</t>
  </si>
  <si>
    <t>000 2 02 25555 13 0000 150</t>
  </si>
  <si>
    <t>110 2 02 25555 13 0000 150</t>
  </si>
  <si>
    <t xml:space="preserve">  Прочие субсидии</t>
  </si>
  <si>
    <t>000 2 02 29999 00 0000 150</t>
  </si>
  <si>
    <t xml:space="preserve">  Прочие субсидии бюджетам городских поселений</t>
  </si>
  <si>
    <t>000 2 02 29999 13 0000 150</t>
  </si>
  <si>
    <t>110 2 02 29999 13 0000 150</t>
  </si>
  <si>
    <t xml:space="preserve">  Иные межбюджетные трансферты</t>
  </si>
  <si>
    <t>000 2 02 40000 00 0000 150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</si>
  <si>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</si>
  <si>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</si>
  <si>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городских поселений</t>
  </si>
  <si>
    <t>000 2 02 49999 13 0000 150</t>
  </si>
  <si>
    <t>110 2 02 49999 13 0000 150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</si>
  <si>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</si>
  <si>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</si>
  <si>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</si>
  <si>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</si>
  <si>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</si>
  <si>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</si>
  <si>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118 2 19 60010 13 0000 150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</si>
  <si>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</si>
  <si>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</si>
  <si>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</si>
  <si>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</si>
  <si>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</si>
  <si>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 xml:space="preserve">  ОБЩЕГОСУДАРСТВЕННЫЕ ВОПРОСЫ</t>
  </si>
  <si>
    <t>000 0100 00 0 00 00000 000</t>
  </si>
  <si>
    <t xml:space="preserve">  Непрограммные расходы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</si>
  <si>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</si>
  <si>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</si>
  <si>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</si>
  <si>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</si>
  <si>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</si>
  <si>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</si>
  <si>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000 0103 67 0 00 00000 000</t>
  </si>
  <si>
    <t>000 0103 67 3 00 00000 000</t>
  </si>
  <si>
    <t>000 0103 67 3 01 00000 000</t>
  </si>
  <si>
    <t xml:space="preserve">  Исполнение функций органов местного самоуправления</t>
  </si>
  <si>
    <t>000 0103 67 3 01 00150 000</t>
  </si>
  <si>
    <t xml:space="preserve">  Закупка товаров, работ и услуг для обеспечения государственных (муниципальных) нужд</t>
  </si>
  <si>
    <t>000 0103 67 3 01 00150 200</t>
  </si>
  <si>
    <t xml:space="preserve">  Иные закупки товаров, работ и услуг для обеспечения государственных (муниципальных) нужд</t>
  </si>
  <si>
    <t>000 0103 67 3 01 00150 240</t>
  </si>
  <si>
    <t xml:space="preserve">  Прочая закупка товаров, работ и услуг</t>
  </si>
  <si>
    <t>002 0103 67 3 01 00150 244</t>
  </si>
  <si>
    <t xml:space="preserve">  Иные бюджетные ассигнования</t>
  </si>
  <si>
    <t>000 0103 67 3 01 00150 800</t>
  </si>
  <si>
    <t xml:space="preserve">  Уплата налогов, сборов и иных платежей</t>
  </si>
  <si>
    <t>000 0103 67 3 01 00150 850</t>
  </si>
  <si>
    <t xml:space="preserve">  Уплата иных платежей</t>
  </si>
  <si>
    <t>002 0103 67 3 01 00150 853</t>
  </si>
  <si>
    <t xml:space="preserve">  Межбюджетные трансферты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</si>
  <si>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</si>
  <si>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</si>
  <si>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000 0106 67 0 00 00000 000</t>
  </si>
  <si>
    <t>000 0106 67 3 00 00000 000</t>
  </si>
  <si>
    <t>000 0106 67 3 01 00000 000</t>
  </si>
  <si>
    <t xml:space="preserve">  Иные межбюджетные трансферты 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</si>
  <si>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000 0106 67 3 01 80070 000</t>
  </si>
  <si>
    <t>000 0106 67 3 01 80070 500</t>
  </si>
  <si>
    <t>120 0106 67 3 01 80070 540</t>
  </si>
  <si>
    <t xml:space="preserve">  Непрограммные расходы бюджета МО город Волхов</t>
  </si>
  <si>
    <t xml:space="preserve">  Специальные расходы</t>
  </si>
  <si>
    <t xml:space="preserve">  Резервные фонды</t>
  </si>
  <si>
    <t>000 0111 00 0 00 00000 000</t>
  </si>
  <si>
    <t>000 0111 68 0 00 00000 000</t>
  </si>
  <si>
    <t>000 0111 68 9 00 00000 000</t>
  </si>
  <si>
    <t>000 0111 68 9 01 00000 000</t>
  </si>
  <si>
    <t xml:space="preserve">  Резервный фонд исполнительно-распорядительного органа МО город Волхов</t>
  </si>
  <si>
    <t>000 0111 68 9 01 20450 000</t>
  </si>
  <si>
    <t>000 0111 68 9 01 20450 800</t>
  </si>
  <si>
    <t xml:space="preserve">  Резервные средства</t>
  </si>
  <si>
    <t>111 0111 68 9 01 20450 870</t>
  </si>
  <si>
    <t xml:space="preserve">  Другие общегосударственные вопросы</t>
  </si>
  <si>
    <t>000 0113 00 0 00 00000 000</t>
  </si>
  <si>
    <t xml:space="preserve">  Муниципальная программа МО город Волхов "Развитие культуры в МО город Волхов"</t>
  </si>
  <si>
    <t>000 0113 04 0 00 00000 000</t>
  </si>
  <si>
    <t xml:space="preserve">  Подпрограмма "Обеспечение правопорядка и профилактика правонарушений в МО город Волхов"</t>
  </si>
  <si>
    <t xml:space="preserve">  Основное мероприятие "Реализация мероприятий по обеспечению правопорядка и профилактики правонарушений"</t>
  </si>
  <si>
    <t xml:space="preserve">  Муниципальная программа МО город Волхов "Устойчивое общественное развитие в МО город Волхов"</t>
  </si>
  <si>
    <t>000 0113 08 0 00 00000 000</t>
  </si>
  <si>
    <t xml:space="preserve">  Основное мероприятие "Повышение информационной открытости органов местного самоуправления Волховского муниципального района"</t>
  </si>
  <si>
    <t xml:space="preserve">  Взаимодействие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города, деятельности органов местного самоуправления МО г.Волхов</t>
  </si>
  <si>
    <t xml:space="preserve">  Основное мероприятие "Поддержка социально ориентированных некоммерческих организаций в МО город Волхов"</t>
  </si>
  <si>
    <t xml:space="preserve">  Субсидии на оказание финансовой помощи советам ветеранов, организациям инвалидов</t>
  </si>
  <si>
    <t xml:space="preserve">  Предоставление субсидий бюджетным, автономным учреждениям и иным некоммерческим организациям</t>
  </si>
  <si>
    <t xml:space="preserve">  Субсидии (гранты в форме субсидий), не подлежащие казначейскому сопровождению</t>
  </si>
  <si>
    <t>000 0113 68 0 00 00000 000</t>
  </si>
  <si>
    <t>000 0113 68 9 00 00000 000</t>
  </si>
  <si>
    <t>000 0113 68 9 01 00000 000</t>
  </si>
  <si>
    <t xml:space="preserve">  Единовременное поощрение гражданам, награждаемых знаками отличия "За заслуги перед городом Волховом"</t>
  </si>
  <si>
    <t>000 0113 68 9 01 03020 000</t>
  </si>
  <si>
    <t xml:space="preserve">  Социальное обеспечение и иные выплаты населению</t>
  </si>
  <si>
    <t>000 0113 68 9 01 03020 300</t>
  </si>
  <si>
    <t xml:space="preserve">  Публичные нормативные выплаты гражданам несоциального характера</t>
  </si>
  <si>
    <t>110 0113 68 9 01 03020 330</t>
  </si>
  <si>
    <t xml:space="preserve">  Денежные выплаты почетным гражданам города Волхова</t>
  </si>
  <si>
    <t>000 0113 68 9 01 03040 000</t>
  </si>
  <si>
    <t>000 0113 68 9 01 03040 300</t>
  </si>
  <si>
    <t>110 0113 68 9 01 03040 330</t>
  </si>
  <si>
    <t xml:space="preserve">  Оценка недвижимости, признание прав и регулирование отношений по муниципальной собственности</t>
  </si>
  <si>
    <t>000 0113 68 9 01 20040 000</t>
  </si>
  <si>
    <t>000 0113 68 9 01 20040 200</t>
  </si>
  <si>
    <t>000 0113 68 9 01 20040 240</t>
  </si>
  <si>
    <t>110 0113 68 9 01 20040 244</t>
  </si>
  <si>
    <t xml:space="preserve">  Другие обязательства органов местного самоуправления</t>
  </si>
  <si>
    <t>000 0113 68 9 01 20050 000</t>
  </si>
  <si>
    <t>000 0113 68 9 01 20050 200</t>
  </si>
  <si>
    <t>000 0113 68 9 01 20050 240</t>
  </si>
  <si>
    <t>110 0113 68 9 01 20050 244</t>
  </si>
  <si>
    <t>000 0113 68 9 01 20050 800</t>
  </si>
  <si>
    <t>000 0113 68 9 01 20050 850</t>
  </si>
  <si>
    <t>110 0113 68 9 01 20050 853</t>
  </si>
  <si>
    <t xml:space="preserve">  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</si>
  <si>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000 0113 68 9 01 20500 000</t>
  </si>
  <si>
    <t>000 0113 68 9 01 20500 200</t>
  </si>
  <si>
    <t>000 0113 68 9 01 20500 240</t>
  </si>
  <si>
    <t>110 0113 68 9 01 20500 244</t>
  </si>
  <si>
    <t xml:space="preserve">  Субсидии бюджетным учреждениям</t>
  </si>
  <si>
    <t xml:space="preserve">  Субсидии бюджетным учреждениям на иные цели</t>
  </si>
  <si>
    <t xml:space="preserve">  НАЦИОНАЛЬНАЯ БЕЗОПАСНОСТЬ И ПРАВООХРАНИТЕЛЬНАЯ ДЕЯТЕЛЬНОСТЬ</t>
  </si>
  <si>
    <t>000 0300 00 0 00 00000 000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</si>
  <si>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</si>
  <si>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</si>
  <si>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000 0309 07 0 00 00000 000</t>
  </si>
  <si>
    <t>000 0309 07 2 00 00000 000</t>
  </si>
  <si>
    <t xml:space="preserve">  Основное мероприятие "Предупреждение и ликвидация чрезвычайных ситуаций"</t>
  </si>
  <si>
    <t>000 0309 07 2 01 00000 000</t>
  </si>
  <si>
    <t xml:space="preserve">  Предупреждение и ликвидация последствий чрезвычайных ситуаций и стихийных бедствий</t>
  </si>
  <si>
    <t>000 0309 07 2 01 20060 000</t>
  </si>
  <si>
    <t>000 0309 07 2 01 20060 200</t>
  </si>
  <si>
    <t>000 0309 07 2 01 20060 240</t>
  </si>
  <si>
    <t>110 0309 07 2 01 20060 244</t>
  </si>
  <si>
    <t xml:space="preserve">  Основное мероприятие "Проведение мероприятий по гражданской обороне"</t>
  </si>
  <si>
    <t>000 0309 07 2 02 00000 000</t>
  </si>
  <si>
    <t xml:space="preserve">  Обеспечение пожарной безопасности</t>
  </si>
  <si>
    <t>000 0310 00 0 00 00000 000</t>
  </si>
  <si>
    <t>000 0310 07 0 00 00000 000</t>
  </si>
  <si>
    <t>000 0310 07 2 00 00000 000</t>
  </si>
  <si>
    <t xml:space="preserve">  Основное мероприятие "Обеспечение пожарной безопасности"</t>
  </si>
  <si>
    <t>000 0310 07 2 03 00000 000</t>
  </si>
  <si>
    <t xml:space="preserve">  Мероприятия по пожарной безопасности, поддержка деятельности общественных объединений добровольной пожарной дружины</t>
  </si>
  <si>
    <t>000 0310 07 2 03 20080 000</t>
  </si>
  <si>
    <t>000 0310 07 2 03 20080 200</t>
  </si>
  <si>
    <t>000 0310 07 2 03 20080 240</t>
  </si>
  <si>
    <t>110 0310 07 2 03 20080 244</t>
  </si>
  <si>
    <t xml:space="preserve">  Другие вопросы в области национальной безопасности и правоохранительной деятельности</t>
  </si>
  <si>
    <t>000 0314 00 0 00 00000 000</t>
  </si>
  <si>
    <t>000 0314 07 0 00 00000 000</t>
  </si>
  <si>
    <t>000 0314 07 1 00 00000 000</t>
  </si>
  <si>
    <t>000 0314 07 1 01 00000 000</t>
  </si>
  <si>
    <t xml:space="preserve">  Стимулирование участия граждан в охране общественного порядка</t>
  </si>
  <si>
    <t>000 0314 07 1 01 20090 000</t>
  </si>
  <si>
    <t>000 0314 07 1 01 20090 100</t>
  </si>
  <si>
    <t>000 0314 07 1 01 20090 120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</si>
  <si>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</si>
  <si>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110 0314 07 1 01 20090 123</t>
  </si>
  <si>
    <t>000 0314 07 1 01 20090 200</t>
  </si>
  <si>
    <t>000 0314 07 1 01 20090 240</t>
  </si>
  <si>
    <t>110 0314 07 1 01 20090 244</t>
  </si>
  <si>
    <t xml:space="preserve">  Эксплуатация и развитие в МО город Волхов аппаратно-программного комплекса автоматизированной системы "Безопасный город"</t>
  </si>
  <si>
    <t>000 0314 07 1 01 20100 000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</si>
  <si>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</si>
  <si>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</si>
  <si>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</si>
  <si>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</si>
  <si>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Муниципальная программа МО город Волхов "Развитие автомобильных дорог в МО город Волхов"</t>
  </si>
  <si>
    <t>000 0409 03 0 00 00000 000</t>
  </si>
  <si>
    <t xml:space="preserve">  Подпрограмма "Поддержание существующей сети автомобильных дорог общего пользования МО город Волхов"</t>
  </si>
  <si>
    <t>000 0409 03 1 00 00000 000</t>
  </si>
  <si>
    <t xml:space="preserve">  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</si>
  <si>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000 0409 03 1 01 00000 000</t>
  </si>
  <si>
    <t xml:space="preserve">  Субсидии муниципальным бюджетным учреждениям на выполнение муниципального задания</t>
  </si>
  <si>
    <t>000 0409 03 1 01 00170 000</t>
  </si>
  <si>
    <t>000 0409 03 1 01 00170 600</t>
  </si>
  <si>
    <t>000 0409 03 1 01 00170 610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</si>
  <si>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</si>
  <si>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110 0409 03 1 01 00170 611</t>
  </si>
  <si>
    <t xml:space="preserve">  Приобретение дорожной техники и другого имущества, необходимого для функционирования и содержания автодорог</t>
  </si>
  <si>
    <t>000 0409 03 1 01 20440 000</t>
  </si>
  <si>
    <t>000 0409 03 1 01 20440 200</t>
  </si>
  <si>
    <t>000 0409 03 1 01 20440 240</t>
  </si>
  <si>
    <t>110 0409 03 1 01 20440 244</t>
  </si>
  <si>
    <t xml:space="preserve">  Капитальный ремонт и ремонт автомобильных дорог общего пользования местного значения</t>
  </si>
  <si>
    <t>000 0409 03 1 01 S0140 000</t>
  </si>
  <si>
    <t xml:space="preserve"> 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</si>
  <si>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000 0409 03 1 01 S4200 000</t>
  </si>
  <si>
    <t xml:space="preserve">  Подпрограмма "Содержание и управление дорожным хозяйством МО город Волхов"</t>
  </si>
  <si>
    <t>000 0409 03 2 00 00000 000</t>
  </si>
  <si>
    <t xml:space="preserve">  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</si>
  <si>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000 0409 03 2 01 00000 000</t>
  </si>
  <si>
    <t xml:space="preserve">  Государственная регистрация прав на объекты недвижимости дорожного хозяйства</t>
  </si>
  <si>
    <t>000 0409 03 2 01 20460 000</t>
  </si>
  <si>
    <t>000 0409 03 2 01 20460 200</t>
  </si>
  <si>
    <t>000 0409 03 2 01 20460 240</t>
  </si>
  <si>
    <t xml:space="preserve">  Основное мероприятие "Проведение мероприятий по обеспечению безопасности дорожного движения"</t>
  </si>
  <si>
    <t>000 0409 68 0 00 00000 000</t>
  </si>
  <si>
    <t>000 0409 68 9 00 00000 000</t>
  </si>
  <si>
    <t>000 0409 68 9 01 00000 000</t>
  </si>
  <si>
    <t xml:space="preserve">  Прочие мероприятия по благоустройству</t>
  </si>
  <si>
    <t xml:space="preserve">  Другие вопросы в области национальной экономики</t>
  </si>
  <si>
    <t>000 0412 00 0 00 00000 000</t>
  </si>
  <si>
    <t>000 0412 06 0 00 00000 000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</si>
  <si>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</si>
  <si>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</si>
  <si>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000 0412 68 0 00 00000 000</t>
  </si>
  <si>
    <t>000 0412 68 9 00 00000 000</t>
  </si>
  <si>
    <t>000 0412 68 9 01 00000 000</t>
  </si>
  <si>
    <t xml:space="preserve">  Мероприятия по землеустройству и землепользованию</t>
  </si>
  <si>
    <t>000 0412 68 9 01 20530 000</t>
  </si>
  <si>
    <t>000 0412 68 9 01 20530 200</t>
  </si>
  <si>
    <t>000 0412 68 9 01 20530 240</t>
  </si>
  <si>
    <t>110 0412 68 9 01 20530 244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</si>
  <si>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</si>
  <si>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</si>
  <si>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</si>
  <si>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</si>
  <si>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 xml:space="preserve">  Муниципальная программа МО город Волхов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</si>
  <si>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>000 0501 01 0 00 00000 000</t>
  </si>
  <si>
    <t xml:space="preserve">  Подпрограмма "Энергосбережение и повышение энергетической эффективности на территории МО город Волхов"</t>
  </si>
  <si>
    <t>000 0501 01 1 00 00000 000</t>
  </si>
  <si>
    <t xml:space="preserve">  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</si>
  <si>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000 0501 68 0 00 00000 000</t>
  </si>
  <si>
    <t>000 0501 68 9 00 00000 000</t>
  </si>
  <si>
    <t>000 0501 68 9 01 00000 000</t>
  </si>
  <si>
    <t xml:space="preserve">  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</si>
  <si>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000 0501 68 9 01 20020 000</t>
  </si>
  <si>
    <t>000 0501 68 9 01 20020 200</t>
  </si>
  <si>
    <t>000 0501 68 9 01 20020 240</t>
  </si>
  <si>
    <t>110 0501 68 9 01 20020 244</t>
  </si>
  <si>
    <t xml:space="preserve">  Ремонт муниципального жилищного фонда</t>
  </si>
  <si>
    <t>000 0501 68 9 01 20180 000</t>
  </si>
  <si>
    <t>000 0501 68 9 01 20180 200</t>
  </si>
  <si>
    <t>000 0501 68 9 01 20180 240</t>
  </si>
  <si>
    <t>110 0501 68 9 01 20180 244</t>
  </si>
  <si>
    <t xml:space="preserve">  Прочие мероприятия в области жилищного хозяйства</t>
  </si>
  <si>
    <t>000 0501 68 9 01 20190 000</t>
  </si>
  <si>
    <t>000 0501 68 9 01 20190 200</t>
  </si>
  <si>
    <t>000 0501 68 9 01 20190 240</t>
  </si>
  <si>
    <t>110 0501 68 9 01 20190 244</t>
  </si>
  <si>
    <t xml:space="preserve">  Коммунальное хозяйство</t>
  </si>
  <si>
    <t>000 0502 00 0 00 00000 000</t>
  </si>
  <si>
    <t>000 0502 01 0 00 00000 000</t>
  </si>
  <si>
    <t xml:space="preserve">  Подпрограмма "Газификация МО город Волхов"</t>
  </si>
  <si>
    <t>000 0502 01 2 00 00000 000</t>
  </si>
  <si>
    <t xml:space="preserve">  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</si>
  <si>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000 0502 01 2 01 00000 000</t>
  </si>
  <si>
    <t xml:space="preserve"> 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</si>
  <si>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000 0502 01 2 01 S0200 000</t>
  </si>
  <si>
    <t>000 0502 68 0 00 00000 000</t>
  </si>
  <si>
    <t>000 0502 68 9 00 00000 000</t>
  </si>
  <si>
    <t>000 0502 68 9 01 00000 000</t>
  </si>
  <si>
    <t xml:space="preserve">  Субсидии организациям, оказывающим банные услуги физическим лицам в целях возмещения недополученных доходов от оказания банных услуг</t>
  </si>
  <si>
    <t>000 0502 68 9 01 06070 000</t>
  </si>
  <si>
    <t>000 0502 68 9 01 06070 800</t>
  </si>
  <si>
    <t>000 0502 68 9 01 06070 810</t>
  </si>
  <si>
    <t>110 0502 68 9 01 06070 811</t>
  </si>
  <si>
    <t xml:space="preserve">  Прочие мероприятия в области коммунального хозяйства</t>
  </si>
  <si>
    <t>000 0502 68 9 01 20220 000</t>
  </si>
  <si>
    <t>000 0502 68 9 01 20220 200</t>
  </si>
  <si>
    <t>000 0502 68 9 01 20220 240</t>
  </si>
  <si>
    <t>110 0502 68 9 01 20220 244</t>
  </si>
  <si>
    <t xml:space="preserve">  Благоустройство</t>
  </si>
  <si>
    <t>000 0503 00 0 00 00000 000</t>
  </si>
  <si>
    <t>000 0503 01 0 00 00000 000</t>
  </si>
  <si>
    <t>000 0503 01 1 00 00000 000</t>
  </si>
  <si>
    <t xml:space="preserve">  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</t>
  </si>
  <si>
    <t xml:space="preserve">  Проектирование и строительство системы уличного освещения с внедрением энергосберегающего оборудования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</si>
  <si>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</si>
  <si>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</si>
  <si>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Бюджетные инвестиции в объекты капитального строительства государственной (муниципальной) собственности</t>
  </si>
  <si>
    <t>000 0503 03 0 00 00000 000</t>
  </si>
  <si>
    <t>000 0503 03 1 00 00000 000</t>
  </si>
  <si>
    <t xml:space="preserve">  Основное мероприятие "Снижение аварийности на муниципальной сети автомобильных дорог"</t>
  </si>
  <si>
    <t>000 0503 03 1 02 00000 000</t>
  </si>
  <si>
    <t xml:space="preserve">  Субсидии муниципальным бюджетным учреждениям на проведение мероприятий по снижению аварийности на муниципальной сети автомобильных дорог в части оплаты потребленной электрической энергии</t>
  </si>
  <si>
    <t>000 0503 03 1 02 20230 000</t>
  </si>
  <si>
    <t>000 0503 03 1 02 20230 600</t>
  </si>
  <si>
    <t>000 0503 03 1 02 20230 610</t>
  </si>
  <si>
    <t>110 0503 03 1 02 20230 612</t>
  </si>
  <si>
    <t xml:space="preserve">  Субсидии муниципальным бюджетным учреждениям на проведение мероприятий по снижению аварийности на муниципальной сети автомобильных дорог в части оплаты расходов по содержанию сетей уличного освещения</t>
  </si>
  <si>
    <t>000 0503 03 1 02 20250 000</t>
  </si>
  <si>
    <t>000 0503 03 1 02 20250 600</t>
  </si>
  <si>
    <t>000 0503 03 1 02 20250 610</t>
  </si>
  <si>
    <t>110 0503 03 1 02 20250 612</t>
  </si>
  <si>
    <t>000 0503 08 0 00 00000 000</t>
  </si>
  <si>
    <t xml:space="preserve">  Основное мероприятие "Реализация проектов местных инициатив граждан"</t>
  </si>
  <si>
    <t xml:space="preserve">  Муниципальная программа МО город Волхов "Формирование комфортной городской среды на 2017-2022 годы"</t>
  </si>
  <si>
    <t>000 0503 09 0 00 00000 000</t>
  </si>
  <si>
    <t xml:space="preserve">  Основное мероприятие "Федеральный проект "Формирование комфортной городской среды"</t>
  </si>
  <si>
    <t>000 0503 09 0 F2 00000 000</t>
  </si>
  <si>
    <t xml:space="preserve">  Реализация программ формирования современной городской среды</t>
  </si>
  <si>
    <t>000 0503 09 0 F2 55550 000</t>
  </si>
  <si>
    <t>000 0503 09 0 F2 55550 200</t>
  </si>
  <si>
    <t>000 0503 09 0 F2 55550 240</t>
  </si>
  <si>
    <t>110 0503 09 0 F2 55550 244</t>
  </si>
  <si>
    <t>000 0503 68 0 00 00000 000</t>
  </si>
  <si>
    <t>000 0503 68 9 00 00000 000</t>
  </si>
  <si>
    <t>000 0503 68 9 01 00000 000</t>
  </si>
  <si>
    <t>000 0503 68 9 01 00170 000</t>
  </si>
  <si>
    <t>000 0503 68 9 01 00170 600</t>
  </si>
  <si>
    <t>000 0503 68 9 01 00170 610</t>
  </si>
  <si>
    <t>110 0503 68 9 01 00170 611</t>
  </si>
  <si>
    <t xml:space="preserve">  Организация ритуальных услуг и содержание мест захоронения</t>
  </si>
  <si>
    <t>000 0503 68 9 01 20260 000</t>
  </si>
  <si>
    <t>000 0503 68 9 01 20260 200</t>
  </si>
  <si>
    <t>000 0503 68 9 01 20260 240</t>
  </si>
  <si>
    <t>110 0503 68 9 01 20260 244</t>
  </si>
  <si>
    <t>000 0503 68 9 01 20270 000</t>
  </si>
  <si>
    <t>000 0503 68 9 01 20270 200</t>
  </si>
  <si>
    <t>000 0503 68 9 01 20270 240</t>
  </si>
  <si>
    <t>110 0503 68 9 01 20270 244</t>
  </si>
  <si>
    <t xml:space="preserve">  Другие вопросы в области жилищно-коммунального хозяйства</t>
  </si>
  <si>
    <t>000 0505 00 0 00 00000 000</t>
  </si>
  <si>
    <t>000 0505 68 0 00 00000 000</t>
  </si>
  <si>
    <t>000 0505 68 9 00 00000 000</t>
  </si>
  <si>
    <t>000 0505 68 9 01 00000 000</t>
  </si>
  <si>
    <t>000 0505 68 9 01 00170 000</t>
  </si>
  <si>
    <t>000 0505 68 9 01 00170 600</t>
  </si>
  <si>
    <t>000 0505 68 9 01 00170 610</t>
  </si>
  <si>
    <t>110 0505 68 9 01 00170 611</t>
  </si>
  <si>
    <t xml:space="preserve">  ОБРАЗОВАНИЕ</t>
  </si>
  <si>
    <t>000 0700 00 0 00 00000 000</t>
  </si>
  <si>
    <t xml:space="preserve">  Молодежная политика</t>
  </si>
  <si>
    <t>000 0707 00 0 00 00000 000</t>
  </si>
  <si>
    <t xml:space="preserve">  Поддержка деятельности молодежных организаций и объединений, молодежных инициатив и развитию волонтерского движения</t>
  </si>
  <si>
    <t xml:space="preserve">  Основное мероприятие "Сохранение исторической памяти, гражданско-патриотическое и духовно-нравственное воспитание молодежи"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</si>
  <si>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</si>
  <si>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</si>
  <si>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</si>
  <si>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</si>
  <si>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>000 0801 04 0 00 00000 000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</si>
  <si>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</si>
  <si>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</si>
  <si>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</si>
  <si>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Выплаты стимулирующего характера работникам муниципальных учреждений культуры Ленинградской области</t>
  </si>
  <si>
    <t xml:space="preserve">  Поддержка отрасли культуры</t>
  </si>
  <si>
    <t xml:space="preserve">  Организация и проведение мероприятий в сфере культуры</t>
  </si>
  <si>
    <t xml:space="preserve">  Организация и проведение социально-культурных мероприятий</t>
  </si>
  <si>
    <t xml:space="preserve">  Субсидии муниципальным бюджетным учреждениям на укрепление материально-технической базы</t>
  </si>
  <si>
    <t xml:space="preserve">  Организация и проведение праздничных мероприятий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</si>
  <si>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</si>
  <si>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</si>
  <si>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</si>
  <si>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</si>
  <si>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>000 1001 68 0 00 00000 000</t>
  </si>
  <si>
    <t>000 1001 68 9 00 00000 000</t>
  </si>
  <si>
    <t>000 1001 68 9 01 00000 000</t>
  </si>
  <si>
    <t xml:space="preserve">  Доплаты к пенсиям муниципальных служащих в рамках непрограммных расходов бюджета МО город Волхов</t>
  </si>
  <si>
    <t>000 1001 68 9 01 20550 000</t>
  </si>
  <si>
    <t>000 1001 68 9 01 20550 300</t>
  </si>
  <si>
    <t xml:space="preserve">  Социальные выплаты гражданам, кроме публичных нормативных социальных выплат</t>
  </si>
  <si>
    <t>000 1001 68 9 01 20550 320</t>
  </si>
  <si>
    <t xml:space="preserve">  Пособия, компенсации и иные социальные выплаты гражданам, кроме публичных нормативных обязательств</t>
  </si>
  <si>
    <t>110 1001 68 9 01 20550 321</t>
  </si>
  <si>
    <t xml:space="preserve">  Муниципальная программа МО город Волхов "Обеспечение качественным жильем граждан на территории МО город Волхов"</t>
  </si>
  <si>
    <t xml:space="preserve">  Основное мероприятие "Улучшение жилищных условий граждан"</t>
  </si>
  <si>
    <t xml:space="preserve">  Реализация мероприятий по обеспечению жильем молодых семей</t>
  </si>
  <si>
    <t xml:space="preserve">  Субсидии гражданам на приобретение жилья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</si>
  <si>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</si>
  <si>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</si>
  <si>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</si>
  <si>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</si>
  <si>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 xml:space="preserve">  Муниципальная программа МО город Волхов "Развитие физической культуры и спорта в МО город Волхов"</t>
  </si>
  <si>
    <t>000 1101 05 0 00 00000 000</t>
  </si>
  <si>
    <t xml:space="preserve">  Подпрограмма "Развитие физической культуры и массового спорта в МО город Волхов"</t>
  </si>
  <si>
    <t>000 1101 05 1 00 00000 000</t>
  </si>
  <si>
    <t xml:space="preserve">  Основное мероприятие "Развитие физической культуры и массового спорта в МО город Волхов"</t>
  </si>
  <si>
    <t>000 1101 05 1 01 00000 000</t>
  </si>
  <si>
    <t>000 1101 05 1 01 00170 000</t>
  </si>
  <si>
    <t>000 1101 05 1 01 00170 600</t>
  </si>
  <si>
    <t>000 1101 05 1 01 00170 610</t>
  </si>
  <si>
    <t>110 1101 05 1 01 00170 611</t>
  </si>
  <si>
    <t xml:space="preserve">  Субсидии муниципальным бюджетным учреждениям для организации и проведения мероприятий и спортивных соревнований</t>
  </si>
  <si>
    <t>000 1101 05 1 01 20520 000</t>
  </si>
  <si>
    <t>000 1101 05 1 01 20520 600</t>
  </si>
  <si>
    <t>000 1101 05 1 01 20520 610</t>
  </si>
  <si>
    <t>110 1101 05 1 01 20520 612</t>
  </si>
  <si>
    <t xml:space="preserve">  Основное мероприятие "Реализация мероприятий по внедрению Всероссийского физкультурно-спортивного комплекса "Готов к труду и обороне" (ГТО)</t>
  </si>
  <si>
    <t>000 1101 05 1 02 00000 000</t>
  </si>
  <si>
    <t xml:space="preserve">  Реализация мероприятий по внедрению Всероссийского физкультурно-спортивного комплекса "Готов к труду и обороне" (ГТО)</t>
  </si>
  <si>
    <t>000 1101 05 1 02 60220 000</t>
  </si>
  <si>
    <t>000 1101 05 1 02 60220 600</t>
  </si>
  <si>
    <t>000 1101 05 1 02 60220 610</t>
  </si>
  <si>
    <t>110 1101 05 1 02 60220 612</t>
  </si>
  <si>
    <t xml:space="preserve">  Подпрограмма "Развитие объектов физической культуры и спорта в МО город Волхов"</t>
  </si>
  <si>
    <t>000 1101 05 2 00 00000 000</t>
  </si>
  <si>
    <t xml:space="preserve">  Основное мероприятие "Развитие объектов физической культуры и спорта в МО город Волхов"</t>
  </si>
  <si>
    <t>000 1101 05 2 01 00000 000</t>
  </si>
  <si>
    <t>000 1101 05 2 01 20570 000</t>
  </si>
  <si>
    <t>000 1101 05 2 01 20570 600</t>
  </si>
  <si>
    <t>000 1101 05 2 01 20570 610</t>
  </si>
  <si>
    <t>110 1101 05 2 01 20570 612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</si>
  <si>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</si>
  <si>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</si>
  <si>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</si>
  <si>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</si>
  <si>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</si>
  <si>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</si>
  <si>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 xml:space="preserve">  Кредиты кредитных организаций в валюте Российской Федерации</t>
  </si>
  <si>
    <t>000 01 02 00 00 00 0000 000</t>
  </si>
  <si>
    <t xml:space="preserve">  Получение кредитов от кредитных организаций в валюте Российской Федерации</t>
  </si>
  <si>
    <t>000 01 02 00 00 00 0000 700</t>
  </si>
  <si>
    <t xml:space="preserve">  Получение кредитов от кредитных организаций бюджетами городских поселений в валюте Российской Федерации</t>
  </si>
  <si>
    <t>111 01 02 00 00 13 0000 710</t>
  </si>
  <si>
    <t>увеличение остатков средств, всего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</si>
  <si>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</si>
  <si>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</si>
  <si>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</si>
  <si>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</si>
  <si>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</si>
  <si>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поселений</t>
  </si>
  <si>
    <t>111 01 05 02 01 13 0000 510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</si>
  <si>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</si>
  <si>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</si>
  <si>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</si>
  <si>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</si>
  <si>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</si>
  <si>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</si>
  <si>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поселений</t>
  </si>
  <si>
    <t>111 01 05 02 01 13 0000 610</t>
  </si>
  <si>
    <t>Комитет финансов Волховского муниципального района</t>
  </si>
  <si>
    <t>Утвержден</t>
  </si>
  <si>
    <t>постановлением  Администрации</t>
  </si>
  <si>
    <t>Волховского муниципального района</t>
  </si>
  <si>
    <t>Приложение 2</t>
  </si>
  <si>
    <t>ОТЧЕТ ОБ ИСПОЛЬЗОВАНИИ СРЕДСТВ РЕЗЕРВНОГО ФОНДА</t>
  </si>
  <si>
    <r>
      <t>Наименование бюджета:</t>
    </r>
    <r>
      <rPr>
        <b/>
        <sz val="9"/>
        <rFont val="Arial Cyr"/>
        <charset val="204"/>
      </rPr>
      <t xml:space="preserve"> </t>
    </r>
    <r>
      <rPr>
        <b/>
        <sz val="11"/>
        <rFont val="Arial Cyr"/>
        <charset val="204"/>
      </rPr>
      <t>Бюджет муниципального образования город Волхов</t>
    </r>
  </si>
  <si>
    <t>Единица измерения: руб.</t>
  </si>
  <si>
    <t>Наименование показателя</t>
  </si>
  <si>
    <t>Наименование расходования средств резервного фонда</t>
  </si>
  <si>
    <t>Наименование муниципального праовового акта</t>
  </si>
  <si>
    <t>Раздел, подраздел</t>
  </si>
  <si>
    <t>Размер утвержденного резервного фонда</t>
  </si>
  <si>
    <t>Размер уточненного резервного фонда</t>
  </si>
  <si>
    <t xml:space="preserve">Размер использованного резервного фонда </t>
  </si>
  <si>
    <t>Остаток неиспользованного резервного фонда</t>
  </si>
  <si>
    <t>Резервный фонд исполнительно-распорядительного органа МО город Волхов</t>
  </si>
  <si>
    <t>0111</t>
  </si>
  <si>
    <t>0113</t>
  </si>
  <si>
    <t>ВСЕГО СРЕДСТВ РЕЗЕРВНОГО ФОНДА</t>
  </si>
  <si>
    <t>Другие общегосударственные вопросы</t>
  </si>
  <si>
    <t>Резервные фонды</t>
  </si>
  <si>
    <t>Приложение 3</t>
  </si>
  <si>
    <t>ОТЧЕТ ОБ ИСПОЛЬЗОВАНИИ СРЕДСТВ ДОРОЖНОГО ФОНДА</t>
  </si>
  <si>
    <t>ОБЪЕМ ДОХОДОВ БЮДЖЕТА ОТ ИСТОЧНИКОВ, ОПРЕДЕЛЕННЫХ РЕШЕНИЕМ СОВЕТА ДЕПУТАТОВ О СОЗДАНИИ ДОРОЖНОГО ФОНДА, всего</t>
  </si>
  <si>
    <t>Местный бюджет</t>
  </si>
  <si>
    <t>Акцизы по подакцизным товарам (продукции), производимым на территории Российской Федерации</t>
  </si>
  <si>
    <t>Остатки средств дорожного фонда на 01 января 2019 года</t>
  </si>
  <si>
    <t>Областной бюджет</t>
  </si>
  <si>
    <t>Безвозмездные поступления из бюджетов бюджетной системы Российской Федерации на финансовое обеспечение дорожной деятельности</t>
  </si>
  <si>
    <t>ОБЪЕМ СРЕДСТВ ДОРОЖНОГО ФОНДА, всего</t>
  </si>
  <si>
    <t>Проведение мероприятий в области дорожного хозяйства в целях государственной регистрации прав на объекты недвижимости дорожного хозяйства</t>
  </si>
  <si>
    <t>Проведение мероприятий по ремонту улиц, дорог, тротуаров, дворовых территорий и других мероприятий по поддержанию существующей сети автомобильных дорог</t>
  </si>
  <si>
    <t>Проведение мероприятий, направленных на реализацию государственной программы Ленинградской области "Развитие автомобильных дорог Ленинградской области"</t>
  </si>
  <si>
    <r>
      <t xml:space="preserve">Наименование финансового органа:  </t>
    </r>
    <r>
      <rPr>
        <b/>
        <sz val="11"/>
        <rFont val="Arial Cyr"/>
        <charset val="204"/>
      </rPr>
      <t>Комитет финансов Волховского муниципального района</t>
    </r>
  </si>
  <si>
    <r>
      <t xml:space="preserve">Наименование бюджета: </t>
    </r>
    <r>
      <rPr>
        <b/>
        <sz val="10.5"/>
        <rFont val="Arial Cyr"/>
        <charset val="204"/>
      </rPr>
      <t>Бюджет муниципального образования город Волхов</t>
    </r>
  </si>
  <si>
    <t>Бюджет муниципального образования город Волхов</t>
  </si>
  <si>
    <t>Утверждены</t>
  </si>
  <si>
    <t>СВЕДЕНИЯ О ЧИСЛЕННОСТИ МУНИЦИПАЛЬНЫХ СЛУЖАЩИХ ОРГАНОВ МЕСТНОГО САМОУПРАВЛЕНИЯ, РАБОТНИКОВ МУНИЦИПАЛЬНЫХ УЧРЕЖДЕНИЙ 
С УКАЗАНИЕМ ФАКТИЧЕСКИХ ЗАТРАТ НА ИХ ДЕНЕЖНОЕ СОДЕРЖАНИЕ</t>
  </si>
  <si>
    <t>Показатели</t>
  </si>
  <si>
    <t>Численность, чел.</t>
  </si>
  <si>
    <t>Фактические затраты на их денежное содержание, тыс.руб.</t>
  </si>
  <si>
    <t>Муниципальные служащие органов местного самоуправления</t>
  </si>
  <si>
    <t>Немуниципальные служащие органов местного самоуправления</t>
  </si>
  <si>
    <t>Работники муниципальных учреждений</t>
  </si>
  <si>
    <t>ВСЕГО</t>
  </si>
  <si>
    <t>Приложение 1</t>
  </si>
  <si>
    <t>Справочно:</t>
  </si>
  <si>
    <t>Налог на доходы физических лиц</t>
  </si>
  <si>
    <t>расчет размера НДФЛ для определения объема средств дорожного фонда</t>
  </si>
  <si>
    <t xml:space="preserve">    Муниципальная программа МО город Волхов "Безопасность МО город Волхов"</t>
  </si>
  <si>
    <t xml:space="preserve">  Содержание имущества казны</t>
  </si>
  <si>
    <t>000 0113 68 9 01 20130 000</t>
  </si>
  <si>
    <t>000 0113 68 9 01 20130 200</t>
  </si>
  <si>
    <t>000 0113 68 9 01 20130 240</t>
  </si>
  <si>
    <t xml:space="preserve">   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МО город Волхов"</t>
  </si>
  <si>
    <t>000 0309 07 2 01 20620 000</t>
  </si>
  <si>
    <t>000 0309 07 2 01 20620 200</t>
  </si>
  <si>
    <t>000 0309 07 2 01 20620 240</t>
  </si>
  <si>
    <t>110 0309 07 2 01 20620 244</t>
  </si>
  <si>
    <t xml:space="preserve">  Уплата прочих налогов, сборов</t>
  </si>
  <si>
    <t xml:space="preserve">  Увеличение остатков средств бюджетов</t>
  </si>
  <si>
    <t xml:space="preserve">  Уменьшение остатков средств бюджетов</t>
  </si>
  <si>
    <t xml:space="preserve">доля (%) от НДФЛ, подлежащего зачислению в бюджет МО город Волхов не менее 10 процентов, но не более 30 процентов </t>
  </si>
  <si>
    <t>Приложение 4</t>
  </si>
  <si>
    <t>Поступления сумм в возмещение ущерба в связи с нарушением исполнителем (подрядчиком) условий контрактов или иных договоров, финансируемых за счет средств муниципальных дорожных фондов</t>
  </si>
  <si>
    <t>1101</t>
  </si>
  <si>
    <t xml:space="preserve">Физическая культура 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</si>
  <si>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</si>
  <si>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</si>
  <si>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000 1 01 02010 01 5000 110</t>
  </si>
  <si>
    <t>182 1 01 02010 01 5000 110</t>
  </si>
  <si>
    <t xml:space="preserve">  Обеспечение деятельности органов местного самоуправления Волховского муниципального района</t>
  </si>
  <si>
    <t xml:space="preserve">  Обеспечение деятельности центрального аппарата</t>
  </si>
  <si>
    <t xml:space="preserve">  Обеспечение безопасности людей на водных объектах</t>
  </si>
  <si>
    <t>000 0501 02 0 00 00000 000</t>
  </si>
  <si>
    <t xml:space="preserve">  Основное мероприятие "Переселение граждан из аварийного жилищного фонда"</t>
  </si>
  <si>
    <t xml:space="preserve">  Переселение граждан из аварийного жилищного фонда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</si>
  <si>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</si>
  <si>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(проценты по соответствующему платежу)</t>
  </si>
  <si>
    <t>000 1 01 02010 01 2200 110</t>
  </si>
  <si>
    <t>182 1 01 02010 01 2200 110</t>
  </si>
  <si>
    <t xml:space="preserve">  Единый сельскохозяйственный налог (пени по соответствующему платежу)</t>
  </si>
  <si>
    <t>000 1 05 03010 01 2100 110</t>
  </si>
  <si>
    <t>182 1 05 03010 01 2100 110</t>
  </si>
  <si>
    <t>182 1 06 06033 13 0000 110</t>
  </si>
  <si>
    <t>182 1 06 06043 13 0000 110</t>
  </si>
  <si>
    <t>110 1 11 05075 13 0000 120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</si>
  <si>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</si>
  <si>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</si>
  <si>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</si>
  <si>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</si>
  <si>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110 1 16 02020 02 0000 140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</si>
  <si>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</si>
  <si>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</si>
  <si>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</si>
  <si>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</si>
  <si>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</si>
  <si>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000 1 16 07010 13 0000 140</t>
  </si>
  <si>
    <t>110 1 16 07010 13 0000 140</t>
  </si>
  <si>
    <t xml:space="preserve">  Платежи в целях возмещения причиненного ущерба (убытков)</t>
  </si>
  <si>
    <t>000 1 16 10000 00 0000 140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</si>
  <si>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</si>
  <si>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</si>
  <si>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</si>
  <si>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000 1 16 10123 01 0000 140</t>
  </si>
  <si>
    <t>110 1 16 10123 01 0000 140</t>
  </si>
  <si>
    <t>182 1 16 10123 01 0000 140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</si>
  <si>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</si>
  <si>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</si>
  <si>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</si>
  <si>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</si>
  <si>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</si>
  <si>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</si>
  <si>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110 1 17 05050 13 0000 180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</si>
  <si>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</si>
  <si>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</si>
  <si>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 xml:space="preserve">  Дотации бюджетам городских поселений на выравнивание бюджетной обеспеченности из бюджетов муниципальных районов</t>
  </si>
  <si>
    <t>000 2 02 16001 13 0000 150</t>
  </si>
  <si>
    <t>111 2 02 16001 13 0000 150</t>
  </si>
  <si>
    <t>110 2 02 20216 13 0000 150</t>
  </si>
  <si>
    <t>000 0103 67 3 01 00150 100</t>
  </si>
  <si>
    <t>000 0103 67 3 01 00150 120</t>
  </si>
  <si>
    <t>002 0103 67 3 01 00150 121</t>
  </si>
  <si>
    <t xml:space="preserve">  Иные выплаты персоналу государственных (муниципальных) органов, за исключением фонда оплаты труда</t>
  </si>
  <si>
    <t>002 0103 67 3 01 00150 122</t>
  </si>
  <si>
    <t>002 0103 67 3 01 00150 129</t>
  </si>
  <si>
    <t xml:space="preserve">  Основное мероприятие "Развитие и содержание муниципальных учреждений культуры МО город Волхов"</t>
  </si>
  <si>
    <t>000 0113 04 0 03 00000 000</t>
  </si>
  <si>
    <t xml:space="preserve">  Хозяйственное обеспечение деятельности муниципальных учреждений социальной сферы</t>
  </si>
  <si>
    <t>000 0113 04 0 03 20140 000</t>
  </si>
  <si>
    <t>000 0113 04 0 03 20140 100</t>
  </si>
  <si>
    <t>000 0113 04 0 03 20140 110</t>
  </si>
  <si>
    <t>110 0113 04 0 03 20140 111</t>
  </si>
  <si>
    <t>110 0113 04 0 03 20140 119</t>
  </si>
  <si>
    <t>000 0113 08 0 01 00000 000</t>
  </si>
  <si>
    <t>000 0113 08 0 01 20010 000</t>
  </si>
  <si>
    <t>000 0113 08 0 01 20010 200</t>
  </si>
  <si>
    <t>000 0113 08 0 01 20010 240</t>
  </si>
  <si>
    <t>002 0113 08 0 01 20010 244</t>
  </si>
  <si>
    <t>110 0113 08 0 01 20010 244</t>
  </si>
  <si>
    <t>000 0113 08 0 02 00000 000</t>
  </si>
  <si>
    <t>000 0113 08 0 02 06080 000</t>
  </si>
  <si>
    <t>000 0113 08 0 02 06080 600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</si>
  <si>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</si>
  <si>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000 0113 08 0 02 06080 630</t>
  </si>
  <si>
    <t>110 0113 08 0 02 06080 633</t>
  </si>
  <si>
    <t>000 0113 68 9 01 00170 000</t>
  </si>
  <si>
    <t>000 0113 68 9 01 00170 100</t>
  </si>
  <si>
    <t>000 0113 68 9 01 00170 110</t>
  </si>
  <si>
    <t>110 0113 68 9 01 00170 111</t>
  </si>
  <si>
    <t>110 0113 68 9 01 00170 119</t>
  </si>
  <si>
    <t>000 0113 68 9 01 00170 200</t>
  </si>
  <si>
    <t>000 0113 68 9 01 00170 240</t>
  </si>
  <si>
    <t>110 0113 68 9 01 00170 244</t>
  </si>
  <si>
    <t>000 0113 68 9 01 00170 800</t>
  </si>
  <si>
    <t>000 0113 68 9 01 00170 850</t>
  </si>
  <si>
    <t xml:space="preserve">  Уплата налога на имущество организаций и земельного налога</t>
  </si>
  <si>
    <t>110 0113 68 9 01 00170 851</t>
  </si>
  <si>
    <t>110 0113 68 9 01 00170 852</t>
  </si>
  <si>
    <t xml:space="preserve">  Обеспечение мероприятий по переселению граждан из аварийного жилищного фонда, оплата дополнительных метров</t>
  </si>
  <si>
    <t>000 0113 68 9 01 20030 000</t>
  </si>
  <si>
    <t>000 0113 68 9 01 20030 800</t>
  </si>
  <si>
    <t>110 0113 68 9 01 20030 880</t>
  </si>
  <si>
    <t>110 0113 68 9 01 20130 244</t>
  </si>
  <si>
    <t>000 0113 68 9 01 20130 600</t>
  </si>
  <si>
    <t>000 0113 68 9 01 20130 610</t>
  </si>
  <si>
    <t>110 0113 68 9 01 20130 612</t>
  </si>
  <si>
    <t xml:space="preserve">  Мероприятия по гражданской обороне</t>
  </si>
  <si>
    <t>000 0309 07 2 02 20070 000</t>
  </si>
  <si>
    <t>000 0309 07 2 02 20070 200</t>
  </si>
  <si>
    <t>000 0309 07 2 02 20070 240</t>
  </si>
  <si>
    <t>110 0309 07 2 02 20070 244</t>
  </si>
  <si>
    <t>000 0314 07 1 01 20100 100</t>
  </si>
  <si>
    <t>000 0314 07 1 01 20100 110</t>
  </si>
  <si>
    <t>110 0314 07 1 01 20100 111</t>
  </si>
  <si>
    <t>110 0314 07 1 01 20100 119</t>
  </si>
  <si>
    <t xml:space="preserve">  Развитие и обслуживание в МО город Волхов аппаратно-программного комплекса автоматизированной системы "Безопасный город"</t>
  </si>
  <si>
    <t>000 0314 07 1 01 20110 000</t>
  </si>
  <si>
    <t>000 0314 07 1 01 20110 200</t>
  </si>
  <si>
    <t>000 0314 07 1 01 20110 240</t>
  </si>
  <si>
    <t>110 0314 07 1 01 20110 244</t>
  </si>
  <si>
    <t xml:space="preserve">  Ремонт асфальтовых покрытий улиц, дорог, тротуаров, дворовых проездов многоквартирных домов, объектов дорожного хозяйства</t>
  </si>
  <si>
    <t>000 0409 03 1 01 20380 000</t>
  </si>
  <si>
    <t>000 0409 03 1 01 20380 200</t>
  </si>
  <si>
    <t>000 0409 03 1 01 20380 240</t>
  </si>
  <si>
    <t>110 0409 03 1 01 20380 244</t>
  </si>
  <si>
    <t xml:space="preserve">  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</t>
  </si>
  <si>
    <t>000 0409 03 1 01 20500 000</t>
  </si>
  <si>
    <t>000 0409 03 1 01 20500 200</t>
  </si>
  <si>
    <t>000 0409 03 1 01 20500 240</t>
  </si>
  <si>
    <t>110 0409 03 1 01 20500 244</t>
  </si>
  <si>
    <t>000 0409 03 1 01 S0140 200</t>
  </si>
  <si>
    <t>000 0409 03 1 01 S0140 240</t>
  </si>
  <si>
    <t>110 0409 03 1 01 S0140 244</t>
  </si>
  <si>
    <t>000 0409 03 1 01 S4200 200</t>
  </si>
  <si>
    <t>000 0409 03 1 01 S4200 240</t>
  </si>
  <si>
    <t>110 0409 03 1 01 S4200 244</t>
  </si>
  <si>
    <t>000 0409 03 1 03 00000 000</t>
  </si>
  <si>
    <t xml:space="preserve">  Проведение мероприятий по обеспечению безопасности дорожного движения</t>
  </si>
  <si>
    <t>000 0409 03 1 03 20400 000</t>
  </si>
  <si>
    <t>000 0409 03 1 03 20400 200</t>
  </si>
  <si>
    <t>000 0409 03 1 03 20400 240</t>
  </si>
  <si>
    <t>110 0409 03 1 03 20400 244</t>
  </si>
  <si>
    <t xml:space="preserve">  Техническое обслуживание средств организации дорожного движения - светофорных объектов, эксплуатируемых в МО город Волхов</t>
  </si>
  <si>
    <t>000 0409 03 1 03 20420 000</t>
  </si>
  <si>
    <t>000 0409 03 1 03 20420 600</t>
  </si>
  <si>
    <t>000 0409 03 1 03 20420 610</t>
  </si>
  <si>
    <t>110 0409 03 1 03 20420 612</t>
  </si>
  <si>
    <t>110 0409 03 2 01 20460 244</t>
  </si>
  <si>
    <t xml:space="preserve">  Проведение прочих мероприятий в области дорожного хозяйства</t>
  </si>
  <si>
    <t>000 0409 68 9 01 20410 000</t>
  </si>
  <si>
    <t>000 0409 68 9 01 20410 600</t>
  </si>
  <si>
    <t>000 0409 68 9 01 20410 610</t>
  </si>
  <si>
    <t>110 0409 68 9 01 20410 612</t>
  </si>
  <si>
    <t xml:space="preserve">  Муниципальная программа МО город Волхов "Развитие малого, среднего бизнеса и потребительского рынка МО город Волхов"</t>
  </si>
  <si>
    <t xml:space="preserve">  Основное мероприятие "Продвижение продукции народных художественных промысел и ремесел</t>
  </si>
  <si>
    <t>000 0412 06 0 01 00000 000</t>
  </si>
  <si>
    <t xml:space="preserve">  Предоставление субсидий муниципальным организациям, образующим инфраструктуру поддержки малого и среднего предпринимательства, на создание и материальное оснащение центра народных художественных промыслов и ремесел</t>
  </si>
  <si>
    <t>000 0412 06 0 01 06010 000</t>
  </si>
  <si>
    <t>000 0412 06 0 01 06010 800</t>
  </si>
  <si>
    <t>000 0412 06 0 01 06010 810</t>
  </si>
  <si>
    <t>110 0412 06 0 01 06010 811</t>
  </si>
  <si>
    <t xml:space="preserve">  Создание объектов инженерной и транспортной инфраструктуры, разработка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</t>
  </si>
  <si>
    <t>000 0412 68 9 01 20390 000</t>
  </si>
  <si>
    <t>000 0412 68 9 01 20390 200</t>
  </si>
  <si>
    <t>000 0412 68 9 01 20390 240</t>
  </si>
  <si>
    <t>110 0412 68 9 01 20390 244</t>
  </si>
  <si>
    <t>000 0501 01 1 01 00000 000</t>
  </si>
  <si>
    <t xml:space="preserve">  На реализацию мероприятий по установке автоматизированных индивидуальных тепловых пунктов с погодным и часовым регулированием</t>
  </si>
  <si>
    <t>000 0501 01 1 01 S0810 000</t>
  </si>
  <si>
    <t>000 0501 01 1 01 S0810 800</t>
  </si>
  <si>
    <t>000 0501 01 1 01 S0810 810</t>
  </si>
  <si>
    <t>110 0501 01 1 01 S0810 811</t>
  </si>
  <si>
    <t>000 0501 02 0 02 00000 000</t>
  </si>
  <si>
    <t>000 0501 02 0 02 S0770 000</t>
  </si>
  <si>
    <t>000 0501 02 0 02 S0770 200</t>
  </si>
  <si>
    <t>000 0501 02 0 02 S0770 240</t>
  </si>
  <si>
    <t>110 0501 02 0 02 S0770 244</t>
  </si>
  <si>
    <t xml:space="preserve">  Реализация мероприятий за счет резервных фондов Правительства Ленинградской области</t>
  </si>
  <si>
    <t>000 0501 68 9 01 72120 000</t>
  </si>
  <si>
    <t>000 0501 68 9 01 72120 400</t>
  </si>
  <si>
    <t>000 0501 68 9 01 72120 410</t>
  </si>
  <si>
    <t>110 0501 68 9 01 72120 412</t>
  </si>
  <si>
    <t xml:space="preserve">  Бюджетные инвестиции в объекты капитального строительства объектов коммунального хозяйства (в том числе проектно-изыскательские работы) собственности муниципальных образований</t>
  </si>
  <si>
    <t>000 0502 01 2 01 20490 000</t>
  </si>
  <si>
    <t>000 0502 01 2 01 20490 400</t>
  </si>
  <si>
    <t>000 0502 01 2 01 20490 410</t>
  </si>
  <si>
    <t>110 0502 01 2 01 20490 414</t>
  </si>
  <si>
    <t>000 0502 01 2 01 S0200 400</t>
  </si>
  <si>
    <t>000 0502 01 2 01 S0200 410</t>
  </si>
  <si>
    <t>110 0502 01 2 01 S0200 414</t>
  </si>
  <si>
    <t>000 0503 01 1 02 00000 000</t>
  </si>
  <si>
    <t>000 0503 01 1 02 60350 000</t>
  </si>
  <si>
    <t>000 0503 01 1 02 60350 400</t>
  </si>
  <si>
    <t>000 0503 01 1 02 60350 410</t>
  </si>
  <si>
    <t>110 0503 01 1 02 60350 414</t>
  </si>
  <si>
    <t>000 0503 01 1 02 F0350 000</t>
  </si>
  <si>
    <t>000 0503 01 1 02 F0350 400</t>
  </si>
  <si>
    <t>000 0503 01 1 02 F0350 410</t>
  </si>
  <si>
    <t>110 0503 01 1 02 F0350 414</t>
  </si>
  <si>
    <t>000 0503 08 0 03 00000 000</t>
  </si>
  <si>
    <t xml:space="preserve">  Содействие развитию участия населения в осуществлении местного самоуправления в иных формах на территории МО город Волхов</t>
  </si>
  <si>
    <t>000 0503 08 0 03 20210 000</t>
  </si>
  <si>
    <t>000 0503 08 0 03 20210 200</t>
  </si>
  <si>
    <t>000 0503 08 0 03 20210 240</t>
  </si>
  <si>
    <t>110 0503 08 0 03 20210 244</t>
  </si>
  <si>
    <t xml:space="preserve">  Проведение мероприятий, направленных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</si>
  <si>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000 0503 08 0 03 S4660 000</t>
  </si>
  <si>
    <t>000 0503 08 0 03 S4660 200</t>
  </si>
  <si>
    <t>000 0503 08 0 03 S4660 240</t>
  </si>
  <si>
    <t>110 0503 08 0 03 S4660 244</t>
  </si>
  <si>
    <t xml:space="preserve">  Основное мероприятие "Развитие общественной инфраструктуры муниципального значения"</t>
  </si>
  <si>
    <t>000 0503 08 0 04 00000 000</t>
  </si>
  <si>
    <t xml:space="preserve">  Поддержка развития общественной инфраструктуры муниципального значения</t>
  </si>
  <si>
    <t>000 0503 08 0 04 S4840 000</t>
  </si>
  <si>
    <t>000 0503 08 0 04 S4840 200</t>
  </si>
  <si>
    <t>000 0503 08 0 04 S4840 240</t>
  </si>
  <si>
    <t>110 0503 08 0 04 S4840 244</t>
  </si>
  <si>
    <t>000 0503 09 0 03 00000 000</t>
  </si>
  <si>
    <t xml:space="preserve">  Реализация мероприятий по благоустройству дворовых территорий муниципальных образований Ленинградской области</t>
  </si>
  <si>
    <t>000 0503 09 0 03 S4750 000</t>
  </si>
  <si>
    <t>000 0503 09 0 03 S4750 200</t>
  </si>
  <si>
    <t>000 0503 09 0 03 S4750 240</t>
  </si>
  <si>
    <t>110 0503 09 0 03 S4750 244</t>
  </si>
  <si>
    <t>000 0503 68 9 01 20130 000</t>
  </si>
  <si>
    <t>000 0503 68 9 01 20130 600</t>
  </si>
  <si>
    <t>000 0503 68 9 01 20130 610</t>
  </si>
  <si>
    <t>110 0503 68 9 01 20130 612</t>
  </si>
  <si>
    <t xml:space="preserve">  Проведение мероприятий по благоустройству общественных зон и дворовых территорий многоквартирных домов</t>
  </si>
  <si>
    <t>000 0503 68 9 01 60380 000</t>
  </si>
  <si>
    <t xml:space="preserve">  Муниципальная программа МО город Волхов "Молодежь МО города Волхова"</t>
  </si>
  <si>
    <t>000 0707 10 0 00 00000 000</t>
  </si>
  <si>
    <t xml:space="preserve">  Основное мероприятие "Участие в молодежных массовых мероприятиях и молодежных объединениях"</t>
  </si>
  <si>
    <t>000 0707 10 0 01 00000 000</t>
  </si>
  <si>
    <t>000 0707 10 0 01 20280 000</t>
  </si>
  <si>
    <t>000 0707 10 0 01 20280 200</t>
  </si>
  <si>
    <t>000 0707 10 0 01 20280 240</t>
  </si>
  <si>
    <t>110 0707 10 0 01 20280 244</t>
  </si>
  <si>
    <t xml:space="preserve">  Реализация проекта "Губернаторский молодежный трудовой отряд"</t>
  </si>
  <si>
    <t>000 0707 10 0 01 20290 000</t>
  </si>
  <si>
    <t xml:space="preserve">  Проведение молодежных массовых мероприятий, образовательных форумов и форумов молодежных проектов</t>
  </si>
  <si>
    <t>000 0707 10 0 01 20430 000</t>
  </si>
  <si>
    <t>000 0707 10 0 01 20430 200</t>
  </si>
  <si>
    <t>000 0707 10 0 01 20430 240</t>
  </si>
  <si>
    <t>110 0707 10 0 01 20430 244</t>
  </si>
  <si>
    <t>000 0707 10 0 01 60250 000</t>
  </si>
  <si>
    <t>000 0707 10 0 01 60250 200</t>
  </si>
  <si>
    <t>000 0707 10 0 01 60250 240</t>
  </si>
  <si>
    <t>110 0707 10 0 01 60250 244</t>
  </si>
  <si>
    <t xml:space="preserve">  Основное мероприятие "Поддержка молодых семей и пропаганда семейных ценностей"</t>
  </si>
  <si>
    <t>000 0707 10 0 02 00000 000</t>
  </si>
  <si>
    <t xml:space="preserve">  Поддержка молодых семей и пропаганда семейных ценностей</t>
  </si>
  <si>
    <t>000 0707 10 0 02 20300 000</t>
  </si>
  <si>
    <t>000 0707 10 0 02 20300 200</t>
  </si>
  <si>
    <t>000 0707 10 0 02 20300 240</t>
  </si>
  <si>
    <t>110 0707 10 0 02 20300 244</t>
  </si>
  <si>
    <t>000 0707 10 0 03 00000 000</t>
  </si>
  <si>
    <t xml:space="preserve">  Проведение мероприятий по сохранению исторической памяти, гражданско-патриотического и духовно-нравственного воспитания молодежи</t>
  </si>
  <si>
    <t>000 0707 10 0 03 20330 000</t>
  </si>
  <si>
    <t>000 0707 10 0 03 20330 200</t>
  </si>
  <si>
    <t>000 0707 10 0 03 20330 240</t>
  </si>
  <si>
    <t>110 0707 10 0 03 20330 244</t>
  </si>
  <si>
    <t xml:space="preserve">  Основное мероприятие "Сохранение, поддержка и развитие объектов культуры МО город Волхов, совершенствование материально-технической базы"</t>
  </si>
  <si>
    <t>000 0801 04 0 01 00000 000</t>
  </si>
  <si>
    <t xml:space="preserve">  Создание безопасных условий в муниципальных учреждениях</t>
  </si>
  <si>
    <t>000 0801 04 0 01 20560 000</t>
  </si>
  <si>
    <t>000 0801 04 0 01 20560 600</t>
  </si>
  <si>
    <t>000 0801 04 0 01 20560 610</t>
  </si>
  <si>
    <t>110 0801 04 0 01 20560 612</t>
  </si>
  <si>
    <t xml:space="preserve">  Укрепление материально-технической базы муниципальных учреждений</t>
  </si>
  <si>
    <t>000 0801 04 0 01 20570 000</t>
  </si>
  <si>
    <t>000 0801 04 0 01 20570 600</t>
  </si>
  <si>
    <t>000 0801 04 0 01 20570 610</t>
  </si>
  <si>
    <t>110 0801 04 0 01 20570 612</t>
  </si>
  <si>
    <t xml:space="preserve">  Материально-техническое обеспечение молодежных коворкинг-центров</t>
  </si>
  <si>
    <t>000 0801 04 0 01 S4820 000</t>
  </si>
  <si>
    <t>000 0801 04 0 01 S4820 600</t>
  </si>
  <si>
    <t>000 0801 04 0 01 S4820 610</t>
  </si>
  <si>
    <t>110 0801 04 0 01 S4820 612</t>
  </si>
  <si>
    <t>000 0801 04 0 01 S4840 000</t>
  </si>
  <si>
    <t>000 0801 04 0 01 S4840 600</t>
  </si>
  <si>
    <t>000 0801 04 0 01 S4840 610</t>
  </si>
  <si>
    <t>110 0801 04 0 01 S4840 612</t>
  </si>
  <si>
    <t>000 0801 04 0 01 S5190 000</t>
  </si>
  <si>
    <t>000 0801 04 0 01 S5190 600</t>
  </si>
  <si>
    <t>000 0801 04 0 01 S5190 610</t>
  </si>
  <si>
    <t>110 0801 04 0 01 S5190 612</t>
  </si>
  <si>
    <t xml:space="preserve">  Основное мероприятие "Сохранение и развитие народной культуры и самодеятельного творчества в МО город Волхов"</t>
  </si>
  <si>
    <t>000 0801 04 0 02 00000 000</t>
  </si>
  <si>
    <t>000 0801 04 0 02 20310 000</t>
  </si>
  <si>
    <t>000 0801 04 0 02 20310 200</t>
  </si>
  <si>
    <t>000 0801 04 0 02 20310 240</t>
  </si>
  <si>
    <t>110 0801 04 0 02 20310 244</t>
  </si>
  <si>
    <t>000 0801 04 0 02 20310 600</t>
  </si>
  <si>
    <t>000 0801 04 0 02 20310 610</t>
  </si>
  <si>
    <t>110 0801 04 0 02 20310 612</t>
  </si>
  <si>
    <t>000 0801 04 0 02 60140 000</t>
  </si>
  <si>
    <t>000 0801 04 0 02 60140 600</t>
  </si>
  <si>
    <t>000 0801 04 0 02 60140 610</t>
  </si>
  <si>
    <t>110 0801 04 0 02 60140 612</t>
  </si>
  <si>
    <t>000 0801 04 0 02 60320 000</t>
  </si>
  <si>
    <t>000 0801 04 0 02 60320 600</t>
  </si>
  <si>
    <t>000 0801 04 0 02 60320 610</t>
  </si>
  <si>
    <t>110 0801 04 0 02 60320 612</t>
  </si>
  <si>
    <t xml:space="preserve"> 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</si>
  <si>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000 0801 04 0 02 60410 000</t>
  </si>
  <si>
    <t>000 0801 04 0 02 60410 600</t>
  </si>
  <si>
    <t>000 0801 04 0 02 60410 610</t>
  </si>
  <si>
    <t>110 0801 04 0 02 60410 612</t>
  </si>
  <si>
    <t>000 0801 04 0 03 00000 000</t>
  </si>
  <si>
    <t xml:space="preserve">  Обеспечение деятельности муниципальных учреждений</t>
  </si>
  <si>
    <t>000 0801 04 0 03 00170 000</t>
  </si>
  <si>
    <t>000 0801 04 0 03 00170 600</t>
  </si>
  <si>
    <t>000 0801 04 0 03 00170 610</t>
  </si>
  <si>
    <t>110 0801 04 0 03 00170 611</t>
  </si>
  <si>
    <t>000 0801 04 0 03 S0360 000</t>
  </si>
  <si>
    <t>000 0801 04 0 03 S0360 600</t>
  </si>
  <si>
    <t>000 0801 04 0 03 S0360 610</t>
  </si>
  <si>
    <t>110 0801 04 0 03 S0360 611</t>
  </si>
  <si>
    <t xml:space="preserve">  Охрана семьи и детства</t>
  </si>
  <si>
    <t>000 1004 00 0 00 00000 000</t>
  </si>
  <si>
    <t>000 1004 02 0 00 00000 000</t>
  </si>
  <si>
    <t>000 1004 02 0 01 00000 000</t>
  </si>
  <si>
    <t>000 1004 02 0 01 L4970 000</t>
  </si>
  <si>
    <t>000 1004 02 0 01 L4970 300</t>
  </si>
  <si>
    <t>000 1004 02 0 01 L4970 320</t>
  </si>
  <si>
    <t>110 1004 02 0 01 L4970 322</t>
  </si>
  <si>
    <t>000 1101 05 2 01 20560 000</t>
  </si>
  <si>
    <t>000 1101 05 2 01 20560 600</t>
  </si>
  <si>
    <t>000 1101 05 2 01 20560 610</t>
  </si>
  <si>
    <t>110 1101 05 2 01 20560 612</t>
  </si>
  <si>
    <t>000 1101 05 2 01 S4840 000</t>
  </si>
  <si>
    <t>000 1101 05 2 01 S4840 600</t>
  </si>
  <si>
    <t>000 1101 05 2 01 S4840 610</t>
  </si>
  <si>
    <t>110 1101 05 2 01 S4840 612</t>
  </si>
  <si>
    <t xml:space="preserve">  Изменение остатков средств</t>
  </si>
  <si>
    <t>000 01 05 00 00 00 0000 000</t>
  </si>
  <si>
    <t>На непредвиденные расходы по проведению неплановой ликвидации МУП «Волховская типография»</t>
  </si>
  <si>
    <t>Постановление администрации Волховского муниципального района от 13.02.2020 года № 387</t>
  </si>
  <si>
    <t>0409</t>
  </si>
  <si>
    <t>Дорожное хозяйство (дорожные фонды)</t>
  </si>
  <si>
    <t>На непредвиденные расходы для выполнения неотложных и аварийно-восстановительных работ светофорного поста на пересечении ул. Советская и ул. Ю. Гагарина в г. Волхов</t>
  </si>
  <si>
    <t>Постановление администрации Волховского муниципального района от 16.01.2020 года № 87</t>
  </si>
  <si>
    <t>Благоустройство</t>
  </si>
  <si>
    <t>На непредвиденные расходы для обеспечения уличного освещения монумента-стелы советским воинам, защитникам города Волхова в годы ВОВ по ул. Степана Разина в г.Волхов и прилегающей территории</t>
  </si>
  <si>
    <t>Постановление администрации Волховского муниципального района от 10.02.2020 года № 321</t>
  </si>
  <si>
    <t>0503</t>
  </si>
  <si>
    <t>Местный бюджет за счет доходов казенных учреждений</t>
  </si>
  <si>
    <t>Проведение мероприятий по ремонту улиц, дорог, тротуаров, дворовых территорий и других мероприятий по поддержанию существующей сети автомобильных дорог за счет доходов казенных учреждений</t>
  </si>
  <si>
    <t>Местный бюджет, в том числе за счет остатков местного бюджета на 01.01.2020 г.</t>
  </si>
  <si>
    <t>Обустройство остановок</t>
  </si>
  <si>
    <t>Установка светофоров Т7 на пешеходных переходах</t>
  </si>
  <si>
    <t>Обследование мостов</t>
  </si>
  <si>
    <t>на 1 июля 2020 года</t>
  </si>
  <si>
    <t>На непредвиденные расходы для проведения неотложных работ по ремонту спортивного зала Дома спорта «Юность» МБУС «ФСЦ «Волхов» и разработку проектно-сметной документации для капитального ремонта здания легкоатлетического манежа стадиона «Металлург»</t>
  </si>
  <si>
    <t>Постановления администрации Волховского муниципального района от 28.02.2020 года № 576 т от 06.05.2020 №1204</t>
  </si>
  <si>
    <t>Транспорт</t>
  </si>
  <si>
    <t>На проведение мероприятий по снятию социальной напряженности на территории МО город Волхов в виде предоставления субсидии МУПАТП МО г.Волхов в целях финансового обеспечения (возмещения) затрат на создание безопасных условий для борьбы с коронавирусной инфекцией</t>
  </si>
  <si>
    <t>Постановление администрации Волховского муниципального района от 16.04.2020 года №1027</t>
  </si>
  <si>
    <t>0408</t>
  </si>
  <si>
    <t>На проведение мероприятий по снятию социальной напряженности на территории МО город Волхов в виде предоставления субсидии МБУ "Дорожное хозяйство и благоустройство" на проведение дезинфикционных мероприятий в целях недопущения распространения короновирусной инфекции и приобретение средств защиты</t>
  </si>
  <si>
    <t>Постановление администрации Волховского муниципального района от 13.04.2020 года №1009</t>
  </si>
  <si>
    <t>На проведение мероприятий по снятию социальной напряженности на территории МО город Волхов в виде предоставления субсидии МУПАТП МО г.Волхов в целях возмешения недополученных доходов, связанных с осуществлением деятельности в условиях ухудшения ситуации в связи с распростанением коронавирусной инфекции</t>
  </si>
  <si>
    <t>Постановление администрации Волховского муниципального района от 06.05.2020 года №1205</t>
  </si>
  <si>
    <t xml:space="preserve">  Платежи от государственных и муниципальных унитарных предприятий</t>
  </si>
  <si>
    <t>000 1 11 07000 00 0000 120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</si>
  <si>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</si>
  <si>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</si>
  <si>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</si>
  <si>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000 1 11 07015 13 0000 120</t>
  </si>
  <si>
    <t>112 1 11 07015 13 0000 120</t>
  </si>
  <si>
    <t>000 1 13 02995 13 0010 130</t>
  </si>
  <si>
    <t>110 1 13 02995 13 0010 130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</si>
  <si>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</si>
  <si>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</si>
  <si>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городских поселений</t>
  </si>
  <si>
    <t>000 1 17 01050 13 0000 180</t>
  </si>
  <si>
    <t>110 1 17 01050 13 0000 180</t>
  </si>
  <si>
    <t xml:space="preserve">  Субсидии бюджетам на софинансирование капитальных вложений в объекты муниципальной собственности</t>
  </si>
  <si>
    <t>000 2 02 20077 00 0000 150</t>
  </si>
  <si>
    <t xml:space="preserve">  Субсидии бюджетам городских поселений на софинансирование капитальных вложений в объекты муниципальной собственности</t>
  </si>
  <si>
    <t>000 2 02 20077 13 0000 150</t>
  </si>
  <si>
    <t>110 2 02 20077 13 0000 150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</si>
  <si>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</si>
  <si>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</si>
  <si>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</si>
  <si>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000 2 02 20302 13 0000 150</t>
  </si>
  <si>
    <t>110 2 02 20302 13 0000 150</t>
  </si>
  <si>
    <t xml:space="preserve">  Субсидии бюджетам на поддержку отрасли культуры</t>
  </si>
  <si>
    <t>000 2 02 25519 00 0000 150</t>
  </si>
  <si>
    <t xml:space="preserve">  Субсидии бюджетам городских поселений на поддержку отрасли культуры</t>
  </si>
  <si>
    <t>000 2 02 25519 13 0000 150</t>
  </si>
  <si>
    <t>110 2 02 25519 13 0000 150</t>
  </si>
  <si>
    <t>Х</t>
  </si>
  <si>
    <t xml:space="preserve">  Субсидии АНО "Санаторий-профилакторий "Волхов" в целях финансового обеспечения затрат, связанных с осуществлением деятельности в условиях ухудшения ситуации в связи с распространением коронавирусной инфекции</t>
  </si>
  <si>
    <t>000 0113 68 9 01 06050 000</t>
  </si>
  <si>
    <t>000 0113 68 9 01 06050 600</t>
  </si>
  <si>
    <t>000 0113 68 9 01 06050 630</t>
  </si>
  <si>
    <t xml:space="preserve">  Субсидии на возмещение недополученных доходов и (или) возмещение фактически понесенных затрат</t>
  </si>
  <si>
    <t>110 0113 68 9 01 06050 631</t>
  </si>
  <si>
    <t xml:space="preserve">  Транспорт</t>
  </si>
  <si>
    <t>000 0408 00 0 00 00000 000</t>
  </si>
  <si>
    <t>000 0408 68 0 00 00000 000</t>
  </si>
  <si>
    <t>000 0408 68 9 00 00000 000</t>
  </si>
  <si>
    <t>000 0408 68 9 01 00000 000</t>
  </si>
  <si>
    <t xml:space="preserve">  Субсидия в связи с введением ограничительных мер, вызванных распространением новой коронавирусной инфекции (COVID-19), на возмещение части затрат при осуществлении регулярных перевозок автомобильным транспортом</t>
  </si>
  <si>
    <t>000 0408 68 9 01 06060 000</t>
  </si>
  <si>
    <t>000 0408 68 9 01 06060 800</t>
  </si>
  <si>
    <t>000 0408 68 9 01 06060 810</t>
  </si>
  <si>
    <t>110 0408 68 9 01 06060 811</t>
  </si>
  <si>
    <t xml:space="preserve">  Предоставление субсидий хозяйствующим субъектам, не являющихся ресурсоснабжающими организациями в целях возмещения части затрат, связанных с оказанием услуг по теплоснабжению многоквартирных домов МО город Волхов</t>
  </si>
  <si>
    <t>000 0408 68 9 01 06090 000</t>
  </si>
  <si>
    <t>000 0408 68 9 01 06090 800</t>
  </si>
  <si>
    <t>000 0408 68 9 01 06090 810</t>
  </si>
  <si>
    <t>110 0408 68 9 01 06090 811</t>
  </si>
  <si>
    <t xml:space="preserve">  Создание безопасных условий для борьбы с короновирусной инфекцией</t>
  </si>
  <si>
    <t>000 0409 68 9 01 20630 000</t>
  </si>
  <si>
    <t>000 0409 68 9 01 20630 600</t>
  </si>
  <si>
    <t>000 0409 68 9 01 20630 610</t>
  </si>
  <si>
    <t>110 0409 68 9 01 20630 612</t>
  </si>
  <si>
    <t xml:space="preserve">  Основное мероприятие "Благоустройство территорий"</t>
  </si>
  <si>
    <t xml:space="preserve">  Проведение мероприятий для обеспечения безопасности населения во избежание травматизма и несчастных случаев (выкорчевывание пней, приобретение необходимых материалов и отсутствующих конструктивных элементов детского игрового, спортивного оборудования)</t>
  </si>
  <si>
    <t>000 0503 68 9 01 20640 000</t>
  </si>
  <si>
    <t>000 0503 68 9 01 20640 600</t>
  </si>
  <si>
    <t>000 0503 68 9 01 20640 610</t>
  </si>
  <si>
    <t>110 0503 68 9 01 20640 612</t>
  </si>
  <si>
    <t xml:space="preserve">  Проведение мероприятий по благоустройству общественных зон</t>
  </si>
  <si>
    <t>000 0503 68 9 01 20650 000</t>
  </si>
  <si>
    <t>000 0503 68 9 01 20650 200</t>
  </si>
  <si>
    <t>000 0503 68 9 01 20650 240</t>
  </si>
  <si>
    <t>110 0503 68 9 01 20650 244</t>
  </si>
  <si>
    <t>000 0503 68 9 01 60380 200</t>
  </si>
  <si>
    <t>000 0503 68 9 01 60380 240</t>
  </si>
  <si>
    <t>110 0503 68 9 01 60380 244</t>
  </si>
  <si>
    <t>000 0707 10 0 01 20290 600</t>
  </si>
  <si>
    <t>000 0707 10 0 01 20290 610</t>
  </si>
  <si>
    <t>110 0707 10 0 01 20290 612</t>
  </si>
  <si>
    <t xml:space="preserve">  Поддержка деятельности молодежных общественных организаций, объединений, инициатив и развитие добровольческого (волонтерского) движения, содействие трудовой адаптации и занятости молодежи</t>
  </si>
  <si>
    <t>000 0707 10 0 01 S4330 000</t>
  </si>
  <si>
    <t>000 0707 10 0 01 S4330 600</t>
  </si>
  <si>
    <t>000 0707 10 0 01 S4330 610</t>
  </si>
  <si>
    <t>110 0707 10 0 01 S4330 612</t>
  </si>
  <si>
    <t xml:space="preserve">  Премирование победителей областных конкурсов в сфере культуры и искусства</t>
  </si>
  <si>
    <t>000 0801 04 0 01 72040 000</t>
  </si>
  <si>
    <t>000 0801 04 0 01 72040 600</t>
  </si>
  <si>
    <t>000 0801 04 0 01 72040 610</t>
  </si>
  <si>
    <t>110 0801 04 0 01 72040 612</t>
  </si>
  <si>
    <t>от 17 августа 2020 года №2150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</si>
</sst>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.mm\.yyyy"/>
    <numFmt numFmtId="165" formatCode="#,##0.00_ ;\-#,##0.00"/>
    <numFmt numFmtId="166" formatCode="#,##0.0"/>
    <numFmt numFmtId="167" formatCode="0.000000000"/>
    <numFmt numFmtId="168" formatCode="0.0"/>
  </numFmts>
  <fonts count="4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8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4"/>
      <name val="Times New Roman"/>
      <family val="1"/>
      <charset val="204"/>
    </font>
    <font>
      <b/>
      <sz val="12"/>
      <name val="Arial Cyr"/>
      <family val="2"/>
      <charset val="204"/>
    </font>
    <font>
      <b/>
      <sz val="10.5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i/>
      <sz val="1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8"/>
      <color rgb="FF000000"/>
      <name val="Arial Cy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0000"/>
      <name val="Arial Cyr"/>
      <charset val="204"/>
    </font>
    <font>
      <b/>
      <sz val="12"/>
      <color rgb="FF000000"/>
      <name val="Arial Cyr"/>
    </font>
    <font>
      <b/>
      <sz val="9"/>
      <color rgb="FF000000"/>
      <name val="Arial Cyr"/>
      <charset val="204"/>
    </font>
    <font>
      <b/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</patternFill>
    </fill>
  </fills>
  <borders count="6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24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6" fillId="0" borderId="1"/>
    <xf numFmtId="0" fontId="25" fillId="0" borderId="1"/>
    <xf numFmtId="0" fontId="2" fillId="0" borderId="1">
      <alignment horizontal="center"/>
    </xf>
    <xf numFmtId="49" fontId="3" fillId="0" borderId="1">
      <alignment horizontal="right"/>
    </xf>
    <xf numFmtId="0" fontId="12" fillId="0" borderId="1"/>
    <xf numFmtId="0" fontId="2" fillId="0" borderId="2">
      <alignment horizontal="center"/>
    </xf>
    <xf numFmtId="49" fontId="3" fillId="0" borderId="13">
      <alignment horizontal="center" vertical="top" wrapText="1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9" fontId="3" fillId="0" borderId="17">
      <alignment horizontal="center"/>
    </xf>
    <xf numFmtId="4" fontId="3" fillId="0" borderId="17">
      <alignment horizontal="right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49" fontId="3" fillId="0" borderId="20">
      <alignment horizontal="center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3" fillId="0" borderId="1"/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5" borderId="27">
      <alignment wrapText="1"/>
    </xf>
    <xf numFmtId="0" fontId="3" fillId="5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3" fillId="0" borderId="2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6" fillId="0" borderId="2"/>
    <xf numFmtId="0" fontId="6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" fillId="0" borderId="13">
      <alignment horizontal="left"/>
    </xf>
    <xf numFmtId="0" fontId="1" fillId="0" borderId="13">
      <alignment horizontal="left" wrapText="1"/>
    </xf>
  </cellStyleXfs>
  <cellXfs count="23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2" xfId="3" applyNumberFormat="1" applyProtection="1">
      <alignment horizontal="center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Protection="1">
      <alignment horizontal="center"/>
    </xf>
    <xf numFmtId="0" fontId="6" fillId="0" borderId="1" xfId="14" applyNumberFormat="1" applyProtection="1"/>
    <xf numFmtId="164" fontId="3" fillId="0" borderId="9" xfId="15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Protection="1"/>
    <xf numFmtId="49" fontId="3" fillId="0" borderId="6" xfId="18" applyProtection="1">
      <alignment horizontal="right" vertical="center"/>
    </xf>
    <xf numFmtId="49" fontId="3" fillId="0" borderId="9" xfId="19" applyProtection="1">
      <alignment horizontal="center" vertical="center"/>
    </xf>
    <xf numFmtId="49" fontId="3" fillId="0" borderId="9" xfId="21" applyProtection="1">
      <alignment horizontal="center"/>
    </xf>
    <xf numFmtId="49" fontId="3" fillId="0" borderId="6" xfId="23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Protection="1"/>
    <xf numFmtId="49" fontId="3" fillId="0" borderId="6" xfId="26" applyProtection="1"/>
    <xf numFmtId="49" fontId="3" fillId="0" borderId="12" xfId="27" applyProtection="1">
      <alignment horizontal="center"/>
    </xf>
    <xf numFmtId="0" fontId="14" fillId="0" borderId="0" xfId="0" applyFont="1"/>
    <xf numFmtId="0" fontId="15" fillId="0" borderId="0" xfId="0" applyFont="1" applyAlignment="1"/>
    <xf numFmtId="0" fontId="15" fillId="0" borderId="0" xfId="0" applyFont="1" applyAlignment="1">
      <alignment horizontal="right"/>
    </xf>
    <xf numFmtId="0" fontId="16" fillId="0" borderId="1" xfId="0" applyFont="1" applyBorder="1"/>
    <xf numFmtId="0" fontId="17" fillId="0" borderId="1" xfId="0" applyFont="1" applyBorder="1" applyAlignment="1" applyProtection="1">
      <alignment horizontal="right"/>
    </xf>
    <xf numFmtId="0" fontId="16" fillId="0" borderId="1" xfId="0" applyFont="1" applyBorder="1" applyAlignment="1">
      <alignment horizontal="left"/>
    </xf>
    <xf numFmtId="0" fontId="20" fillId="0" borderId="1" xfId="0" applyFont="1" applyBorder="1" applyAlignment="1"/>
    <xf numFmtId="0" fontId="20" fillId="0" borderId="1" xfId="0" applyFont="1" applyBorder="1" applyAlignment="1">
      <alignment horizontal="left"/>
    </xf>
    <xf numFmtId="49" fontId="20" fillId="0" borderId="1" xfId="0" applyNumberFormat="1" applyFont="1" applyBorder="1" applyAlignment="1">
      <alignment horizontal="left"/>
    </xf>
    <xf numFmtId="0" fontId="20" fillId="0" borderId="1" xfId="0" applyFont="1" applyBorder="1" applyAlignment="1">
      <alignment horizontal="right"/>
    </xf>
    <xf numFmtId="49" fontId="24" fillId="0" borderId="34" xfId="125" applyNumberFormat="1" applyFont="1" applyFill="1" applyBorder="1" applyAlignment="1">
      <alignment horizontal="center" vertical="center" wrapText="1"/>
    </xf>
    <xf numFmtId="49" fontId="24" fillId="0" borderId="35" xfId="125" applyNumberFormat="1" applyFont="1" applyFill="1" applyBorder="1" applyAlignment="1">
      <alignment horizontal="center" vertical="center" wrapText="1"/>
    </xf>
    <xf numFmtId="49" fontId="24" fillId="0" borderId="34" xfId="126" applyNumberFormat="1" applyFont="1" applyBorder="1" applyAlignment="1" applyProtection="1">
      <alignment horizontal="center" vertical="center" wrapText="1"/>
    </xf>
    <xf numFmtId="0" fontId="22" fillId="0" borderId="0" xfId="0" applyFont="1"/>
    <xf numFmtId="0" fontId="26" fillId="0" borderId="34" xfId="126" applyFont="1" applyFill="1" applyBorder="1" applyAlignment="1">
      <alignment horizontal="left" vertical="center" wrapText="1"/>
    </xf>
    <xf numFmtId="49" fontId="26" fillId="0" borderId="35" xfId="125" applyNumberFormat="1" applyFont="1" applyFill="1" applyBorder="1" applyAlignment="1">
      <alignment horizontal="center" vertical="center" wrapText="1"/>
    </xf>
    <xf numFmtId="4" fontId="26" fillId="0" borderId="34" xfId="125" applyNumberFormat="1" applyFont="1" applyFill="1" applyBorder="1" applyAlignment="1">
      <alignment horizontal="right" vertical="center"/>
    </xf>
    <xf numFmtId="49" fontId="27" fillId="0" borderId="34" xfId="125" applyNumberFormat="1" applyFont="1" applyFill="1" applyBorder="1" applyAlignment="1">
      <alignment horizontal="left" vertical="center" wrapText="1"/>
    </xf>
    <xf numFmtId="49" fontId="26" fillId="0" borderId="35" xfId="125" applyNumberFormat="1" applyFont="1" applyFill="1" applyBorder="1" applyAlignment="1">
      <alignment horizontal="right" vertical="center"/>
    </xf>
    <xf numFmtId="4" fontId="27" fillId="0" borderId="34" xfId="125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right"/>
    </xf>
    <xf numFmtId="0" fontId="0" fillId="0" borderId="0" xfId="0" applyAlignment="1">
      <alignment vertical="center"/>
    </xf>
    <xf numFmtId="0" fontId="22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left" vertical="center"/>
    </xf>
    <xf numFmtId="49" fontId="20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horizontal="right" vertical="center"/>
    </xf>
    <xf numFmtId="0" fontId="20" fillId="0" borderId="36" xfId="0" applyFont="1" applyBorder="1" applyAlignment="1">
      <alignment horizontal="center" vertical="center"/>
    </xf>
    <xf numFmtId="49" fontId="20" fillId="0" borderId="37" xfId="0" applyNumberFormat="1" applyFont="1" applyBorder="1" applyAlignment="1">
      <alignment horizontal="center" vertical="center" wrapText="1"/>
    </xf>
    <xf numFmtId="49" fontId="20" fillId="0" borderId="37" xfId="0" applyNumberFormat="1" applyFont="1" applyBorder="1" applyAlignment="1">
      <alignment horizontal="center" vertical="center"/>
    </xf>
    <xf numFmtId="49" fontId="20" fillId="0" borderId="38" xfId="0" applyNumberFormat="1" applyFont="1" applyBorder="1" applyAlignment="1">
      <alignment horizontal="center" vertical="center" wrapText="1"/>
    </xf>
    <xf numFmtId="49" fontId="23" fillId="3" borderId="39" xfId="0" applyNumberFormat="1" applyFont="1" applyFill="1" applyBorder="1" applyAlignment="1">
      <alignment horizontal="left" vertical="center" wrapText="1"/>
    </xf>
    <xf numFmtId="4" fontId="23" fillId="3" borderId="40" xfId="0" applyNumberFormat="1" applyFont="1" applyFill="1" applyBorder="1" applyAlignment="1">
      <alignment horizontal="right" vertical="center"/>
    </xf>
    <xf numFmtId="4" fontId="23" fillId="3" borderId="4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9" fontId="31" fillId="0" borderId="42" xfId="0" applyNumberFormat="1" applyFont="1" applyBorder="1" applyAlignment="1">
      <alignment horizontal="left" vertical="center" wrapText="1"/>
    </xf>
    <xf numFmtId="4" fontId="23" fillId="0" borderId="43" xfId="0" applyNumberFormat="1" applyFont="1" applyBorder="1" applyAlignment="1">
      <alignment horizontal="right" vertical="center"/>
    </xf>
    <xf numFmtId="4" fontId="23" fillId="0" borderId="44" xfId="0" applyNumberFormat="1" applyFont="1" applyBorder="1" applyAlignment="1">
      <alignment horizontal="right" vertical="center"/>
    </xf>
    <xf numFmtId="49" fontId="23" fillId="4" borderId="45" xfId="0" applyNumberFormat="1" applyFont="1" applyFill="1" applyBorder="1" applyAlignment="1">
      <alignment horizontal="left" vertical="center" wrapText="1"/>
    </xf>
    <xf numFmtId="4" fontId="23" fillId="4" borderId="46" xfId="0" applyNumberFormat="1" applyFont="1" applyFill="1" applyBorder="1" applyAlignment="1">
      <alignment horizontal="right" vertical="center"/>
    </xf>
    <xf numFmtId="4" fontId="23" fillId="4" borderId="47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vertical="center"/>
    </xf>
    <xf numFmtId="49" fontId="31" fillId="0" borderId="48" xfId="0" applyNumberFormat="1" applyFont="1" applyBorder="1" applyAlignment="1">
      <alignment horizontal="left" vertical="center" wrapText="1"/>
    </xf>
    <xf numFmtId="4" fontId="31" fillId="0" borderId="43" xfId="0" applyNumberFormat="1" applyFont="1" applyBorder="1" applyAlignment="1">
      <alignment horizontal="right" vertical="center"/>
    </xf>
    <xf numFmtId="4" fontId="31" fillId="0" borderId="4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" fontId="31" fillId="0" borderId="49" xfId="0" applyNumberFormat="1" applyFont="1" applyBorder="1" applyAlignment="1">
      <alignment horizontal="right" vertical="center"/>
    </xf>
    <xf numFmtId="4" fontId="31" fillId="0" borderId="50" xfId="0" applyNumberFormat="1" applyFont="1" applyBorder="1" applyAlignment="1">
      <alignment horizontal="right" vertical="center"/>
    </xf>
    <xf numFmtId="49" fontId="31" fillId="0" borderId="51" xfId="0" applyNumberFormat="1" applyFont="1" applyBorder="1" applyAlignment="1">
      <alignment horizontal="left" vertical="center" wrapText="1"/>
    </xf>
    <xf numFmtId="49" fontId="31" fillId="0" borderId="52" xfId="0" applyNumberFormat="1" applyFont="1" applyBorder="1" applyAlignment="1">
      <alignment horizontal="left" vertical="center" wrapText="1"/>
    </xf>
    <xf numFmtId="4" fontId="31" fillId="0" borderId="53" xfId="0" applyNumberFormat="1" applyFont="1" applyBorder="1" applyAlignment="1">
      <alignment horizontal="right" vertical="center" wrapText="1"/>
    </xf>
    <xf numFmtId="4" fontId="31" fillId="0" borderId="54" xfId="0" applyNumberFormat="1" applyFont="1" applyBorder="1" applyAlignment="1">
      <alignment horizontal="right" vertical="center" wrapText="1"/>
    </xf>
    <xf numFmtId="4" fontId="31" fillId="0" borderId="55" xfId="0" applyNumberFormat="1" applyFont="1" applyBorder="1" applyAlignment="1">
      <alignment horizontal="right" vertical="center"/>
    </xf>
    <xf numFmtId="4" fontId="31" fillId="0" borderId="56" xfId="0" applyNumberFormat="1" applyFont="1" applyBorder="1" applyAlignment="1">
      <alignment horizontal="right" vertical="center"/>
    </xf>
    <xf numFmtId="4" fontId="31" fillId="0" borderId="57" xfId="0" applyNumberFormat="1" applyFont="1" applyBorder="1" applyAlignment="1">
      <alignment horizontal="right" vertical="center" wrapText="1"/>
    </xf>
    <xf numFmtId="4" fontId="32" fillId="0" borderId="0" xfId="0" applyNumberFormat="1" applyFont="1" applyAlignment="1">
      <alignment vertical="center"/>
    </xf>
    <xf numFmtId="49" fontId="31" fillId="0" borderId="58" xfId="0" applyNumberFormat="1" applyFont="1" applyBorder="1" applyAlignment="1">
      <alignment horizontal="left" vertical="center" wrapText="1"/>
    </xf>
    <xf numFmtId="4" fontId="31" fillId="0" borderId="49" xfId="0" applyNumberFormat="1" applyFont="1" applyBorder="1" applyAlignment="1">
      <alignment horizontal="right" vertical="center" wrapText="1"/>
    </xf>
    <xf numFmtId="4" fontId="31" fillId="0" borderId="49" xfId="0" applyNumberFormat="1" applyFont="1" applyFill="1" applyBorder="1" applyAlignment="1">
      <alignment horizontal="right" vertical="center" wrapText="1"/>
    </xf>
    <xf numFmtId="4" fontId="31" fillId="0" borderId="50" xfId="0" applyNumberFormat="1" applyFont="1" applyBorder="1" applyAlignment="1">
      <alignment horizontal="right" vertical="center" wrapText="1"/>
    </xf>
    <xf numFmtId="4" fontId="31" fillId="0" borderId="50" xfId="0" applyNumberFormat="1" applyFont="1" applyFill="1" applyBorder="1" applyAlignment="1">
      <alignment horizontal="right" vertical="center" wrapText="1"/>
    </xf>
    <xf numFmtId="49" fontId="31" fillId="0" borderId="58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49" fontId="23" fillId="4" borderId="59" xfId="0" applyNumberFormat="1" applyFont="1" applyFill="1" applyBorder="1" applyAlignment="1">
      <alignment horizontal="left" vertical="center" wrapText="1"/>
    </xf>
    <xf numFmtId="4" fontId="23" fillId="4" borderId="60" xfId="0" applyNumberFormat="1" applyFont="1" applyFill="1" applyBorder="1" applyAlignment="1">
      <alignment horizontal="right" vertical="center"/>
    </xf>
    <xf numFmtId="4" fontId="23" fillId="4" borderId="61" xfId="0" applyNumberFormat="1" applyFont="1" applyFill="1" applyBorder="1" applyAlignment="1">
      <alignment horizontal="right" vertical="center"/>
    </xf>
    <xf numFmtId="0" fontId="0" fillId="0" borderId="0" xfId="0" applyAlignment="1"/>
    <xf numFmtId="0" fontId="14" fillId="0" borderId="1" xfId="126" applyFont="1"/>
    <xf numFmtId="0" fontId="25" fillId="0" borderId="1" xfId="126"/>
    <xf numFmtId="0" fontId="15" fillId="0" borderId="1" xfId="126" applyFont="1" applyAlignment="1">
      <alignment horizontal="right"/>
    </xf>
    <xf numFmtId="0" fontId="16" fillId="0" borderId="1" xfId="126" applyFont="1" applyBorder="1"/>
    <xf numFmtId="0" fontId="17" fillId="0" borderId="1" xfId="126" applyFont="1" applyBorder="1" applyAlignment="1" applyProtection="1">
      <alignment horizontal="right"/>
    </xf>
    <xf numFmtId="0" fontId="16" fillId="0" borderId="1" xfId="126" applyFont="1" applyBorder="1" applyAlignment="1">
      <alignment horizontal="left"/>
    </xf>
    <xf numFmtId="0" fontId="20" fillId="0" borderId="1" xfId="126" applyFont="1" applyBorder="1" applyAlignment="1"/>
    <xf numFmtId="0" fontId="20" fillId="0" borderId="1" xfId="126" applyFont="1" applyBorder="1" applyAlignment="1">
      <alignment horizontal="left"/>
    </xf>
    <xf numFmtId="49" fontId="20" fillId="0" borderId="1" xfId="126" applyNumberFormat="1" applyFont="1" applyBorder="1" applyAlignment="1">
      <alignment horizontal="left"/>
    </xf>
    <xf numFmtId="3" fontId="33" fillId="0" borderId="34" xfId="126" applyNumberFormat="1" applyFont="1" applyFill="1" applyBorder="1" applyAlignment="1">
      <alignment horizontal="center" vertical="center" wrapText="1"/>
    </xf>
    <xf numFmtId="3" fontId="26" fillId="0" borderId="34" xfId="126" applyNumberFormat="1" applyFont="1" applyFill="1" applyBorder="1" applyAlignment="1">
      <alignment horizontal="left" vertical="center" wrapText="1"/>
    </xf>
    <xf numFmtId="3" fontId="26" fillId="0" borderId="34" xfId="126" applyNumberFormat="1" applyFont="1" applyFill="1" applyBorder="1" applyAlignment="1">
      <alignment horizontal="center" vertical="center" wrapText="1"/>
    </xf>
    <xf numFmtId="166" fontId="26" fillId="0" borderId="34" xfId="126" applyNumberFormat="1" applyFont="1" applyFill="1" applyBorder="1" applyAlignment="1">
      <alignment horizontal="center" vertical="center" wrapText="1"/>
    </xf>
    <xf numFmtId="0" fontId="33" fillId="3" borderId="34" xfId="126" applyFont="1" applyFill="1" applyBorder="1" applyAlignment="1">
      <alignment horizontal="left" vertical="center"/>
    </xf>
    <xf numFmtId="3" fontId="27" fillId="3" borderId="34" xfId="126" applyNumberFormat="1" applyFont="1" applyFill="1" applyBorder="1" applyAlignment="1">
      <alignment horizontal="center" vertical="center"/>
    </xf>
    <xf numFmtId="166" fontId="27" fillId="3" borderId="34" xfId="126" applyNumberFormat="1" applyFont="1" applyFill="1" applyBorder="1" applyAlignment="1">
      <alignment horizontal="center" vertical="center"/>
    </xf>
    <xf numFmtId="0" fontId="16" fillId="0" borderId="1" xfId="126" applyFont="1"/>
    <xf numFmtId="49" fontId="23" fillId="4" borderId="46" xfId="0" applyNumberFormat="1" applyFont="1" applyFill="1" applyBorder="1" applyAlignment="1">
      <alignment horizontal="left" vertical="center" wrapText="1"/>
    </xf>
    <xf numFmtId="49" fontId="31" fillId="0" borderId="45" xfId="0" applyNumberFormat="1" applyFont="1" applyBorder="1" applyAlignment="1">
      <alignment horizontal="left" vertical="center" wrapText="1"/>
    </xf>
    <xf numFmtId="4" fontId="31" fillId="0" borderId="46" xfId="0" applyNumberFormat="1" applyFont="1" applyBorder="1" applyAlignment="1">
      <alignment horizontal="right" vertical="center"/>
    </xf>
    <xf numFmtId="4" fontId="31" fillId="0" borderId="47" xfId="0" applyNumberFormat="1" applyFont="1" applyBorder="1" applyAlignment="1">
      <alignment horizontal="right" vertical="center" wrapText="1"/>
    </xf>
    <xf numFmtId="4" fontId="31" fillId="0" borderId="62" xfId="0" applyNumberFormat="1" applyFont="1" applyBorder="1" applyAlignment="1">
      <alignment horizontal="right" vertical="center"/>
    </xf>
    <xf numFmtId="4" fontId="31" fillId="0" borderId="63" xfId="0" applyNumberFormat="1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35" fillId="0" borderId="0" xfId="0" applyFont="1" applyAlignment="1"/>
    <xf numFmtId="4" fontId="31" fillId="0" borderId="44" xfId="0" applyNumberFormat="1" applyFont="1" applyBorder="1" applyAlignment="1">
      <alignment horizontal="right" vertical="center" wrapText="1"/>
    </xf>
    <xf numFmtId="168" fontId="0" fillId="0" borderId="0" xfId="0" applyNumberFormat="1" applyFont="1" applyAlignment="1">
      <alignment horizontal="left" vertical="center"/>
    </xf>
    <xf numFmtId="4" fontId="34" fillId="0" borderId="1" xfId="0" applyNumberFormat="1" applyFont="1" applyBorder="1" applyAlignment="1">
      <alignment vertical="center"/>
    </xf>
    <xf numFmtId="0" fontId="34" fillId="0" borderId="64" xfId="0" applyFont="1" applyBorder="1" applyAlignment="1">
      <alignment vertical="center" wrapText="1"/>
    </xf>
    <xf numFmtId="4" fontId="34" fillId="0" borderId="64" xfId="0" applyNumberFormat="1" applyFont="1" applyBorder="1" applyAlignment="1">
      <alignment vertical="center"/>
    </xf>
    <xf numFmtId="167" fontId="34" fillId="0" borderId="64" xfId="0" applyNumberFormat="1" applyFont="1" applyBorder="1" applyAlignment="1">
      <alignment vertical="center"/>
    </xf>
    <xf numFmtId="0" fontId="38" fillId="0" borderId="0" xfId="0" applyFont="1" applyProtection="1">
      <protection locked="0"/>
    </xf>
    <xf numFmtId="0" fontId="39" fillId="0" borderId="1" xfId="10" applyNumberFormat="1" applyFont="1" applyProtection="1"/>
    <xf numFmtId="49" fontId="3" fillId="0" borderId="1" xfId="128" applyNumberFormat="1" applyProtection="1">
      <alignment horizontal="right"/>
    </xf>
    <xf numFmtId="0" fontId="12" fillId="0" borderId="1" xfId="129" applyProtection="1">
      <protection locked="0"/>
    </xf>
    <xf numFmtId="0" fontId="3" fillId="0" borderId="1" xfId="159" applyNumberFormat="1" applyProtection="1">
      <alignment wrapText="1"/>
    </xf>
    <xf numFmtId="49" fontId="3" fillId="0" borderId="1" xfId="160" applyNumberFormat="1" applyProtection="1">
      <alignment wrapText="1"/>
    </xf>
    <xf numFmtId="49" fontId="3" fillId="0" borderId="1" xfId="161" applyNumberFormat="1" applyProtection="1">
      <alignment horizontal="center"/>
    </xf>
    <xf numFmtId="49" fontId="3" fillId="0" borderId="1" xfId="162" applyNumberFormat="1" applyProtection="1"/>
    <xf numFmtId="49" fontId="7" fillId="0" borderId="1" xfId="163" applyNumberFormat="1" applyProtection="1"/>
    <xf numFmtId="0" fontId="37" fillId="0" borderId="1" xfId="129" applyFont="1" applyProtection="1">
      <protection locked="0"/>
    </xf>
    <xf numFmtId="0" fontId="38" fillId="0" borderId="1" xfId="129" applyFont="1" applyProtection="1">
      <protection locked="0"/>
    </xf>
    <xf numFmtId="0" fontId="42" fillId="0" borderId="1" xfId="14" applyNumberFormat="1" applyFont="1" applyProtection="1"/>
    <xf numFmtId="0" fontId="43" fillId="0" borderId="1" xfId="14" applyNumberFormat="1" applyFont="1" applyProtection="1"/>
    <xf numFmtId="49" fontId="31" fillId="0" borderId="65" xfId="0" applyNumberFormat="1" applyFont="1" applyBorder="1" applyAlignment="1">
      <alignment horizontal="left" vertical="center" wrapText="1"/>
    </xf>
    <xf numFmtId="4" fontId="31" fillId="0" borderId="66" xfId="0" applyNumberFormat="1" applyFont="1" applyFill="1" applyBorder="1" applyAlignment="1">
      <alignment horizontal="right" vertical="center" wrapText="1"/>
    </xf>
    <xf numFmtId="4" fontId="31" fillId="0" borderId="54" xfId="0" applyNumberFormat="1" applyFont="1" applyFill="1" applyBorder="1" applyAlignment="1">
      <alignment horizontal="right" vertical="center" wrapText="1"/>
    </xf>
    <xf numFmtId="4" fontId="31" fillId="0" borderId="67" xfId="0" applyNumberFormat="1" applyFont="1" applyBorder="1" applyAlignment="1">
      <alignment horizontal="right" vertical="center" wrapText="1"/>
    </xf>
    <xf numFmtId="4" fontId="31" fillId="0" borderId="67" xfId="0" applyNumberFormat="1" applyFont="1" applyFill="1" applyBorder="1" applyAlignment="1">
      <alignment horizontal="right" vertical="center" wrapText="1"/>
    </xf>
    <xf numFmtId="4" fontId="31" fillId="0" borderId="68" xfId="0" applyNumberFormat="1" applyFont="1" applyBorder="1" applyAlignment="1">
      <alignment horizontal="right" vertical="center" wrapText="1"/>
    </xf>
    <xf numFmtId="166" fontId="26" fillId="0" borderId="34" xfId="125" applyNumberFormat="1" applyFont="1" applyFill="1" applyBorder="1" applyAlignment="1">
      <alignment horizontal="right" vertical="center"/>
    </xf>
    <xf numFmtId="0" fontId="3" fillId="0" borderId="34" xfId="33" applyNumberFormat="1" applyBorder="1" applyProtection="1">
      <alignment horizontal="center" vertical="center"/>
    </xf>
    <xf numFmtId="0" fontId="3" fillId="0" borderId="34" xfId="34" applyNumberFormat="1" applyBorder="1" applyProtection="1">
      <alignment horizontal="center" vertical="center"/>
    </xf>
    <xf numFmtId="49" fontId="3" fillId="0" borderId="34" xfId="30" applyNumberFormat="1" applyBorder="1" applyAlignment="1" applyProtection="1">
      <alignment horizontal="center" vertical="center"/>
    </xf>
    <xf numFmtId="0" fontId="5" fillId="0" borderId="34" xfId="36" applyNumberFormat="1" applyFont="1" applyBorder="1" applyProtection="1">
      <alignment horizontal="left" wrapText="1"/>
    </xf>
    <xf numFmtId="49" fontId="5" fillId="0" borderId="34" xfId="37" applyNumberFormat="1" applyFont="1" applyBorder="1" applyProtection="1">
      <alignment horizontal="center" wrapText="1"/>
    </xf>
    <xf numFmtId="49" fontId="5" fillId="0" borderId="34" xfId="137" applyNumberFormat="1" applyFont="1" applyBorder="1" applyProtection="1">
      <alignment horizontal="center"/>
    </xf>
    <xf numFmtId="4" fontId="5" fillId="0" borderId="34" xfId="138" applyNumberFormat="1" applyFont="1" applyBorder="1" applyProtection="1">
      <alignment horizontal="right" shrinkToFit="1"/>
    </xf>
    <xf numFmtId="0" fontId="3" fillId="0" borderId="34" xfId="40" applyNumberFormat="1" applyBorder="1" applyProtection="1">
      <alignment horizontal="left" wrapText="1"/>
    </xf>
    <xf numFmtId="49" fontId="3" fillId="0" borderId="34" xfId="41" applyNumberFormat="1" applyBorder="1" applyProtection="1">
      <alignment horizontal="center" shrinkToFit="1"/>
    </xf>
    <xf numFmtId="49" fontId="3" fillId="0" borderId="34" xfId="142" applyNumberFormat="1" applyBorder="1" applyProtection="1">
      <alignment horizontal="center"/>
    </xf>
    <xf numFmtId="4" fontId="3" fillId="0" borderId="34" xfId="39" applyNumberFormat="1" applyBorder="1" applyProtection="1">
      <alignment horizontal="right" shrinkToFit="1"/>
    </xf>
    <xf numFmtId="0" fontId="3" fillId="0" borderId="34" xfId="44" applyNumberFormat="1" applyBorder="1" applyProtection="1">
      <alignment horizontal="left" wrapText="1" indent="2"/>
    </xf>
    <xf numFmtId="49" fontId="3" fillId="0" borderId="34" xfId="45" applyNumberFormat="1" applyBorder="1" applyProtection="1">
      <alignment horizontal="center" shrinkToFit="1"/>
    </xf>
    <xf numFmtId="49" fontId="3" fillId="0" borderId="34" xfId="42" applyNumberFormat="1" applyBorder="1" applyProtection="1">
      <alignment horizontal="center"/>
    </xf>
    <xf numFmtId="4" fontId="3" fillId="0" borderId="34" xfId="43" applyNumberFormat="1" applyBorder="1" applyProtection="1">
      <alignment horizontal="right" shrinkToFit="1"/>
    </xf>
    <xf numFmtId="0" fontId="36" fillId="0" borderId="34" xfId="145" applyNumberFormat="1" applyFont="1" applyBorder="1" applyProtection="1">
      <alignment horizontal="left" wrapText="1"/>
    </xf>
    <xf numFmtId="0" fontId="36" fillId="0" borderId="34" xfId="173" applyNumberFormat="1" applyFont="1" applyBorder="1" applyProtection="1">
      <alignment horizontal="center" vertical="center" shrinkToFit="1"/>
    </xf>
    <xf numFmtId="49" fontId="36" fillId="0" borderId="34" xfId="174" applyNumberFormat="1" applyFont="1" applyBorder="1" applyProtection="1">
      <alignment horizontal="center" vertical="center"/>
    </xf>
    <xf numFmtId="4" fontId="36" fillId="0" borderId="34" xfId="178" applyNumberFormat="1" applyFont="1" applyBorder="1" applyProtection="1">
      <alignment horizontal="right" shrinkToFit="1"/>
    </xf>
    <xf numFmtId="4" fontId="36" fillId="0" borderId="34" xfId="179" applyNumberFormat="1" applyFont="1" applyBorder="1" applyAlignment="1" applyProtection="1">
      <alignment horizontal="center" shrinkToFit="1"/>
    </xf>
    <xf numFmtId="0" fontId="3" fillId="0" borderId="34" xfId="145" applyNumberFormat="1" applyBorder="1" applyProtection="1">
      <alignment horizontal="left" wrapText="1"/>
    </xf>
    <xf numFmtId="0" fontId="3" fillId="0" borderId="34" xfId="173" applyNumberFormat="1" applyBorder="1" applyProtection="1">
      <alignment horizontal="center" vertical="center" shrinkToFit="1"/>
    </xf>
    <xf numFmtId="49" fontId="3" fillId="0" borderId="34" xfId="174" applyNumberFormat="1" applyBorder="1" applyProtection="1">
      <alignment horizontal="center" vertical="center"/>
    </xf>
    <xf numFmtId="4" fontId="3" fillId="0" borderId="34" xfId="178" applyNumberFormat="1" applyBorder="1" applyProtection="1">
      <alignment horizontal="right" shrinkToFit="1"/>
    </xf>
    <xf numFmtId="4" fontId="3" fillId="0" borderId="34" xfId="179" applyNumberFormat="1" applyBorder="1" applyAlignment="1" applyProtection="1">
      <alignment horizontal="center" shrinkToFit="1"/>
    </xf>
    <xf numFmtId="0" fontId="36" fillId="5" borderId="34" xfId="184" applyNumberFormat="1" applyFont="1" applyBorder="1" applyProtection="1">
      <alignment horizontal="left" wrapText="1"/>
    </xf>
    <xf numFmtId="49" fontId="3" fillId="0" borderId="34" xfId="185" applyNumberFormat="1" applyBorder="1" applyProtection="1">
      <alignment horizontal="center" shrinkToFit="1"/>
    </xf>
    <xf numFmtId="49" fontId="3" fillId="0" borderId="34" xfId="186" applyNumberFormat="1" applyBorder="1" applyProtection="1">
      <alignment horizontal="center" vertical="center" shrinkToFit="1"/>
    </xf>
    <xf numFmtId="49" fontId="3" fillId="0" borderId="34" xfId="146" applyNumberFormat="1" applyBorder="1" applyProtection="1">
      <alignment horizontal="center" wrapText="1"/>
    </xf>
    <xf numFmtId="49" fontId="3" fillId="0" borderId="34" xfId="147" applyNumberFormat="1" applyBorder="1" applyProtection="1">
      <alignment horizontal="center" wrapText="1"/>
    </xf>
    <xf numFmtId="4" fontId="3" fillId="0" borderId="34" xfId="148" applyNumberFormat="1" applyBorder="1" applyProtection="1">
      <alignment horizontal="right" wrapText="1"/>
    </xf>
    <xf numFmtId="4" fontId="3" fillId="0" borderId="34" xfId="149" applyNumberFormat="1" applyBorder="1" applyProtection="1">
      <alignment horizontal="right" wrapText="1"/>
    </xf>
    <xf numFmtId="0" fontId="13" fillId="0" borderId="34" xfId="44" applyNumberFormat="1" applyFont="1" applyBorder="1" applyProtection="1">
      <alignment horizontal="left" wrapText="1" indent="2"/>
    </xf>
    <xf numFmtId="49" fontId="13" fillId="0" borderId="34" xfId="45" applyNumberFormat="1" applyFont="1" applyBorder="1" applyProtection="1">
      <alignment horizontal="center" shrinkToFit="1"/>
    </xf>
    <xf numFmtId="49" fontId="13" fillId="0" borderId="34" xfId="42" applyNumberFormat="1" applyFont="1" applyBorder="1" applyProtection="1">
      <alignment horizontal="center"/>
    </xf>
    <xf numFmtId="4" fontId="13" fillId="0" borderId="34" xfId="43" applyNumberFormat="1" applyFont="1" applyBorder="1" applyProtection="1">
      <alignment horizontal="right" shrinkToFit="1"/>
    </xf>
    <xf numFmtId="0" fontId="2" fillId="0" borderId="1" xfId="130" applyNumberFormat="1" applyBorder="1" applyProtection="1">
      <alignment horizontal="center"/>
    </xf>
    <xf numFmtId="0" fontId="3" fillId="0" borderId="34" xfId="133" applyNumberFormat="1" applyBorder="1" applyProtection="1">
      <alignment horizontal="center" vertical="center" shrinkToFit="1"/>
    </xf>
    <xf numFmtId="49" fontId="3" fillId="0" borderId="34" xfId="134" applyNumberFormat="1" applyBorder="1" applyProtection="1">
      <alignment horizontal="center" vertical="center" shrinkToFit="1"/>
    </xf>
    <xf numFmtId="0" fontId="5" fillId="0" borderId="34" xfId="136" applyNumberFormat="1" applyFont="1" applyBorder="1" applyProtection="1">
      <alignment horizontal="center" shrinkToFit="1"/>
    </xf>
    <xf numFmtId="4" fontId="5" fillId="0" borderId="34" xfId="139" applyNumberFormat="1" applyFont="1" applyBorder="1" applyProtection="1">
      <alignment horizontal="right" shrinkToFit="1"/>
    </xf>
    <xf numFmtId="0" fontId="3" fillId="0" borderId="34" xfId="141" applyNumberFormat="1" applyBorder="1" applyProtection="1">
      <alignment horizontal="center" shrinkToFit="1"/>
    </xf>
    <xf numFmtId="165" fontId="3" fillId="0" borderId="34" xfId="143" applyNumberFormat="1" applyBorder="1" applyProtection="1">
      <alignment horizontal="right" shrinkToFit="1"/>
    </xf>
    <xf numFmtId="165" fontId="3" fillId="0" borderId="34" xfId="144" applyNumberFormat="1" applyBorder="1" applyProtection="1">
      <alignment horizontal="right" shrinkToFit="1"/>
    </xf>
    <xf numFmtId="0" fontId="13" fillId="0" borderId="34" xfId="145" applyNumberFormat="1" applyFont="1" applyBorder="1" applyProtection="1">
      <alignment horizontal="left" wrapText="1"/>
    </xf>
    <xf numFmtId="49" fontId="13" fillId="0" borderId="34" xfId="146" applyNumberFormat="1" applyFont="1" applyBorder="1" applyProtection="1">
      <alignment horizontal="center" wrapText="1"/>
    </xf>
    <xf numFmtId="49" fontId="13" fillId="0" borderId="34" xfId="147" applyNumberFormat="1" applyFont="1" applyBorder="1" applyProtection="1">
      <alignment horizontal="center" wrapText="1"/>
    </xf>
    <xf numFmtId="4" fontId="13" fillId="0" borderId="34" xfId="148" applyNumberFormat="1" applyFont="1" applyBorder="1" applyProtection="1">
      <alignment horizontal="right" wrapText="1"/>
    </xf>
    <xf numFmtId="4" fontId="13" fillId="0" borderId="34" xfId="149" applyNumberFormat="1" applyFont="1" applyBorder="1" applyProtection="1">
      <alignment horizontal="right" wrapText="1"/>
    </xf>
    <xf numFmtId="0" fontId="3" fillId="0" borderId="1" xfId="164" applyNumberFormat="1" applyBorder="1" applyProtection="1">
      <alignment horizontal="left"/>
    </xf>
    <xf numFmtId="49" fontId="3" fillId="0" borderId="1" xfId="165" applyNumberFormat="1" applyBorder="1" applyProtection="1">
      <alignment horizontal="left"/>
    </xf>
    <xf numFmtId="0" fontId="3" fillId="0" borderId="1" xfId="166" applyNumberFormat="1" applyBorder="1" applyProtection="1">
      <alignment horizontal="center" shrinkToFit="1"/>
    </xf>
    <xf numFmtId="49" fontId="3" fillId="0" borderId="1" xfId="167" applyNumberFormat="1" applyBorder="1" applyProtection="1">
      <alignment horizontal="center" vertical="center" shrinkToFit="1"/>
    </xf>
    <xf numFmtId="49" fontId="1" fillId="0" borderId="1" xfId="168" applyNumberFormat="1" applyBorder="1" applyProtection="1">
      <alignment shrinkToFit="1"/>
    </xf>
    <xf numFmtId="49" fontId="3" fillId="0" borderId="1" xfId="169" applyNumberFormat="1" applyBorder="1" applyProtection="1">
      <alignment horizontal="right"/>
    </xf>
    <xf numFmtId="0" fontId="5" fillId="0" borderId="34" xfId="151" applyNumberFormat="1" applyFont="1" applyBorder="1" applyProtection="1">
      <alignment horizontal="left" wrapText="1"/>
    </xf>
    <xf numFmtId="0" fontId="5" fillId="0" borderId="34" xfId="170" applyNumberFormat="1" applyFont="1" applyBorder="1" applyProtection="1">
      <alignment horizontal="center" vertical="center" shrinkToFit="1"/>
    </xf>
    <xf numFmtId="49" fontId="5" fillId="0" borderId="34" xfId="171" applyNumberFormat="1" applyFont="1" applyBorder="1" applyProtection="1">
      <alignment horizontal="center" vertical="center"/>
    </xf>
    <xf numFmtId="4" fontId="5" fillId="0" borderId="34" xfId="138" applyNumberFormat="1" applyFont="1" applyBorder="1" applyAlignment="1" applyProtection="1">
      <alignment horizontal="center" shrinkToFit="1"/>
    </xf>
    <xf numFmtId="0" fontId="3" fillId="0" borderId="34" xfId="172" applyNumberFormat="1" applyBorder="1" applyProtection="1">
      <alignment horizontal="left" wrapText="1" indent="2"/>
    </xf>
    <xf numFmtId="165" fontId="3" fillId="0" borderId="34" xfId="175" applyNumberFormat="1" applyBorder="1" applyProtection="1">
      <alignment horizontal="right" vertical="center" shrinkToFit="1"/>
    </xf>
    <xf numFmtId="165" fontId="3" fillId="0" borderId="34" xfId="176" applyNumberFormat="1" applyBorder="1" applyProtection="1">
      <alignment horizontal="right" vertical="center" shrinkToFit="1"/>
    </xf>
    <xf numFmtId="0" fontId="8" fillId="0" borderId="34" xfId="181" applyNumberFormat="1" applyBorder="1" applyProtection="1">
      <alignment wrapText="1"/>
    </xf>
    <xf numFmtId="0" fontId="36" fillId="0" borderId="34" xfId="151" applyNumberFormat="1" applyFont="1" applyBorder="1" applyProtection="1">
      <alignment horizontal="left" wrapText="1"/>
    </xf>
    <xf numFmtId="49" fontId="36" fillId="0" borderId="34" xfId="152" applyNumberFormat="1" applyFont="1" applyBorder="1" applyProtection="1">
      <alignment horizontal="center" shrinkToFit="1"/>
    </xf>
    <xf numFmtId="49" fontId="36" fillId="0" borderId="34" xfId="153" applyNumberFormat="1" applyFont="1" applyBorder="1" applyProtection="1">
      <alignment horizontal="center"/>
    </xf>
    <xf numFmtId="4" fontId="36" fillId="0" borderId="34" xfId="154" applyNumberFormat="1" applyFont="1" applyBorder="1" applyProtection="1">
      <alignment horizontal="right" shrinkToFit="1"/>
    </xf>
    <xf numFmtId="49" fontId="36" fillId="0" borderId="34" xfId="155" applyNumberFormat="1" applyFont="1" applyBorder="1" applyProtection="1">
      <alignment horizontal="center"/>
    </xf>
    <xf numFmtId="4" fontId="12" fillId="0" borderId="1" xfId="129" applyNumberFormat="1" applyProtection="1">
      <protection locked="0"/>
    </xf>
    <xf numFmtId="0" fontId="40" fillId="0" borderId="1" xfId="2" applyNumberFormat="1" applyFont="1" applyProtection="1">
      <alignment horizontal="center"/>
    </xf>
    <xf numFmtId="0" fontId="40" fillId="0" borderId="1" xfId="2" applyFont="1" applyProtection="1">
      <alignment horizontal="center"/>
      <protection locked="0"/>
    </xf>
    <xf numFmtId="0" fontId="13" fillId="0" borderId="2" xfId="20" applyNumberFormat="1" applyFont="1" applyProtection="1">
      <alignment horizontal="left" wrapText="1"/>
    </xf>
    <xf numFmtId="0" fontId="41" fillId="0" borderId="10" xfId="22" applyNumberFormat="1" applyFont="1" applyProtection="1">
      <alignment horizontal="left" wrapText="1"/>
    </xf>
    <xf numFmtId="0" fontId="2" fillId="0" borderId="1" xfId="28" applyNumberFormat="1" applyBorder="1" applyProtection="1">
      <alignment horizontal="center"/>
    </xf>
    <xf numFmtId="0" fontId="3" fillId="0" borderId="34" xfId="29" applyNumberFormat="1" applyBorder="1" applyProtection="1">
      <alignment horizontal="center" vertical="top" wrapText="1"/>
    </xf>
    <xf numFmtId="0" fontId="3" fillId="0" borderId="34" xfId="29" applyBorder="1">
      <alignment horizontal="center" vertical="top" wrapText="1"/>
    </xf>
    <xf numFmtId="49" fontId="3" fillId="0" borderId="34" xfId="131" applyNumberFormat="1" applyBorder="1" applyProtection="1">
      <alignment horizontal="center" vertical="top" wrapText="1"/>
    </xf>
    <xf numFmtId="49" fontId="3" fillId="0" borderId="34" xfId="131" applyBorder="1">
      <alignment horizontal="center" vertical="top" wrapText="1"/>
    </xf>
    <xf numFmtId="0" fontId="2" fillId="0" borderId="1" xfId="127" applyNumberFormat="1" applyProtection="1">
      <alignment horizontal="center"/>
    </xf>
    <xf numFmtId="0" fontId="2" fillId="0" borderId="1" xfId="127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 wrapText="1"/>
    </xf>
    <xf numFmtId="0" fontId="29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/>
    </xf>
    <xf numFmtId="3" fontId="27" fillId="0" borderId="1" xfId="126" applyNumberFormat="1" applyFont="1" applyAlignment="1">
      <alignment horizontal="center" wrapText="1"/>
    </xf>
    <xf numFmtId="3" fontId="27" fillId="0" borderId="1" xfId="126" applyNumberFormat="1" applyFont="1" applyAlignment="1">
      <alignment horizontal="center" vertical="center" wrapText="1"/>
    </xf>
    <xf numFmtId="0" fontId="22" fillId="0" borderId="1" xfId="126" applyFont="1" applyBorder="1" applyAlignment="1">
      <alignment horizontal="left" wrapText="1"/>
    </xf>
  </cellXfs>
  <cellStyles count="224">
    <cellStyle name="br" xfId="118"/>
    <cellStyle name="col" xfId="117"/>
    <cellStyle name="st123" xfId="114"/>
    <cellStyle name="st128" xfId="223"/>
    <cellStyle name="st140" xfId="220"/>
    <cellStyle name="style0" xfId="119"/>
    <cellStyle name="td" xfId="120"/>
    <cellStyle name="tr" xfId="116"/>
    <cellStyle name="xl100" xfId="93"/>
    <cellStyle name="xl100 2" xfId="160"/>
    <cellStyle name="xl101" xfId="74"/>
    <cellStyle name="xl101 2" xfId="165"/>
    <cellStyle name="xl102" xfId="78"/>
    <cellStyle name="xl102 2" xfId="170"/>
    <cellStyle name="xl103" xfId="83"/>
    <cellStyle name="xl103 2" xfId="173"/>
    <cellStyle name="xl104" xfId="86"/>
    <cellStyle name="xl104 2" xfId="161"/>
    <cellStyle name="xl105" xfId="75"/>
    <cellStyle name="xl105 2" xfId="166"/>
    <cellStyle name="xl106" xfId="79"/>
    <cellStyle name="xl106 2" xfId="171"/>
    <cellStyle name="xl107" xfId="84"/>
    <cellStyle name="xl107 2" xfId="174"/>
    <cellStyle name="xl108" xfId="87"/>
    <cellStyle name="xl108 2" xfId="167"/>
    <cellStyle name="xl109" xfId="80"/>
    <cellStyle name="xl109 2" xfId="175"/>
    <cellStyle name="xl110" xfId="88"/>
    <cellStyle name="xl110 2" xfId="178"/>
    <cellStyle name="xl111" xfId="91"/>
    <cellStyle name="xl111 2" xfId="163"/>
    <cellStyle name="xl112" xfId="76"/>
    <cellStyle name="xl112 2" xfId="168"/>
    <cellStyle name="xl113" xfId="81"/>
    <cellStyle name="xl113 2" xfId="169"/>
    <cellStyle name="xl114" xfId="82"/>
    <cellStyle name="xl114 2" xfId="176"/>
    <cellStyle name="xl115" xfId="89"/>
    <cellStyle name="xl115 2" xfId="179"/>
    <cellStyle name="xl116" xfId="92"/>
    <cellStyle name="xl116 2" xfId="181"/>
    <cellStyle name="xl117" xfId="94"/>
    <cellStyle name="xl117 2" xfId="182"/>
    <cellStyle name="xl118" xfId="95"/>
    <cellStyle name="xl118 2" xfId="183"/>
    <cellStyle name="xl119" xfId="96"/>
    <cellStyle name="xl119 2" xfId="184"/>
    <cellStyle name="xl120" xfId="97"/>
    <cellStyle name="xl120 2" xfId="185"/>
    <cellStyle name="xl121" xfId="98"/>
    <cellStyle name="xl121 2" xfId="186"/>
    <cellStyle name="xl122" xfId="105"/>
    <cellStyle name="xl122 2" xfId="187"/>
    <cellStyle name="xl123" xfId="109"/>
    <cellStyle name="xl124" xfId="103"/>
    <cellStyle name="xl124 2" xfId="200"/>
    <cellStyle name="xl125" xfId="113"/>
    <cellStyle name="xl125 2" xfId="202"/>
    <cellStyle name="xl126" xfId="115"/>
    <cellStyle name="xl126 2" xfId="206"/>
    <cellStyle name="xl127" xfId="99"/>
    <cellStyle name="xl127 2" xfId="216"/>
    <cellStyle name="xl128" xfId="110"/>
    <cellStyle name="xl128 2" xfId="219"/>
    <cellStyle name="xl129" xfId="112"/>
    <cellStyle name="xl129 2" xfId="221"/>
    <cellStyle name="xl130" xfId="102"/>
    <cellStyle name="xl130 2" xfId="188"/>
    <cellStyle name="xl131" xfId="106"/>
    <cellStyle name="xl131 2" xfId="193"/>
    <cellStyle name="xl132" xfId="111"/>
    <cellStyle name="xl132 2" xfId="198"/>
    <cellStyle name="xl133" xfId="100"/>
    <cellStyle name="xl133 2" xfId="201"/>
    <cellStyle name="xl134" xfId="107"/>
    <cellStyle name="xl134 2" xfId="203"/>
    <cellStyle name="xl135" xfId="104"/>
    <cellStyle name="xl135 2" xfId="207"/>
    <cellStyle name="xl136" xfId="101"/>
    <cellStyle name="xl136 2" xfId="199"/>
    <cellStyle name="xl137" xfId="108"/>
    <cellStyle name="xl137 2" xfId="210"/>
    <cellStyle name="xl138" xfId="124"/>
    <cellStyle name="xl138 2" xfId="212"/>
    <cellStyle name="xl139" xfId="214"/>
    <cellStyle name="xl140" xfId="215"/>
    <cellStyle name="xl141" xfId="217"/>
    <cellStyle name="xl142" xfId="189"/>
    <cellStyle name="xl143" xfId="194"/>
    <cellStyle name="xl144" xfId="204"/>
    <cellStyle name="xl145" xfId="211"/>
    <cellStyle name="xl146" xfId="213"/>
    <cellStyle name="xl147" xfId="190"/>
    <cellStyle name="xl148" xfId="195"/>
    <cellStyle name="xl149" xfId="205"/>
    <cellStyle name="xl150" xfId="191"/>
    <cellStyle name="xl151" xfId="196"/>
    <cellStyle name="xl152" xfId="192"/>
    <cellStyle name="xl153" xfId="197"/>
    <cellStyle name="xl154" xfId="208"/>
    <cellStyle name="xl155" xfId="222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2 2" xfId="218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39 2" xfId="137"/>
    <cellStyle name="xl40" xfId="38"/>
    <cellStyle name="xl40 2" xfId="142"/>
    <cellStyle name="xl41" xfId="42"/>
    <cellStyle name="xl42" xfId="46"/>
    <cellStyle name="xl42 2" xfId="162"/>
    <cellStyle name="xl43" xfId="17"/>
    <cellStyle name="xl44" xfId="20"/>
    <cellStyle name="xl45" xfId="22"/>
    <cellStyle name="xl46" xfId="25"/>
    <cellStyle name="xl46 2" xfId="131"/>
    <cellStyle name="xl47" xfId="30"/>
    <cellStyle name="xl48" xfId="35"/>
    <cellStyle name="xl48 2" xfId="138"/>
    <cellStyle name="xl49" xfId="39"/>
    <cellStyle name="xl50" xfId="43"/>
    <cellStyle name="xl51" xfId="47"/>
    <cellStyle name="xl51 2" xfId="127"/>
    <cellStyle name="xl52" xfId="2"/>
    <cellStyle name="xl53" xfId="7"/>
    <cellStyle name="xl54" xfId="11"/>
    <cellStyle name="xl55" xfId="18"/>
    <cellStyle name="xl56" xfId="23"/>
    <cellStyle name="xl57" xfId="26"/>
    <cellStyle name="xl57 2" xfId="209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4 2" xfId="130"/>
    <cellStyle name="xl65" xfId="28"/>
    <cellStyle name="xl66" xfId="4"/>
    <cellStyle name="xl67" xfId="9"/>
    <cellStyle name="xl68" xfId="13"/>
    <cellStyle name="xl69" xfId="31"/>
    <cellStyle name="xl70" xfId="32"/>
    <cellStyle name="xl70 2" xfId="145"/>
    <cellStyle name="xl71" xfId="59"/>
    <cellStyle name="xl71 2" xfId="151"/>
    <cellStyle name="xl72" xfId="65"/>
    <cellStyle name="xl72 2" xfId="157"/>
    <cellStyle name="xl73" xfId="71"/>
    <cellStyle name="xl73 2" xfId="136"/>
    <cellStyle name="xl74" xfId="53"/>
    <cellStyle name="xl74 2" xfId="141"/>
    <cellStyle name="xl75" xfId="56"/>
    <cellStyle name="xl75 2" xfId="146"/>
    <cellStyle name="xl76" xfId="60"/>
    <cellStyle name="xl76 2" xfId="152"/>
    <cellStyle name="xl77" xfId="66"/>
    <cellStyle name="xl77 2" xfId="158"/>
    <cellStyle name="xl78" xfId="72"/>
    <cellStyle name="xl78 2" xfId="133"/>
    <cellStyle name="xl79" xfId="50"/>
    <cellStyle name="xl79 2" xfId="147"/>
    <cellStyle name="xl80" xfId="61"/>
    <cellStyle name="xl80 2" xfId="153"/>
    <cellStyle name="xl81" xfId="67"/>
    <cellStyle name="xl81 2" xfId="134"/>
    <cellStyle name="xl82" xfId="51"/>
    <cellStyle name="xl82 2" xfId="143"/>
    <cellStyle name="xl83" xfId="57"/>
    <cellStyle name="xl83 2" xfId="148"/>
    <cellStyle name="xl84" xfId="62"/>
    <cellStyle name="xl84 2" xfId="154"/>
    <cellStyle name="xl85" xfId="68"/>
    <cellStyle name="xl85 2" xfId="128"/>
    <cellStyle name="xl86" xfId="48"/>
    <cellStyle name="xl86 2" xfId="139"/>
    <cellStyle name="xl87" xfId="54"/>
    <cellStyle name="xl87 2" xfId="144"/>
    <cellStyle name="xl88" xfId="58"/>
    <cellStyle name="xl88 2" xfId="149"/>
    <cellStyle name="xl89" xfId="63"/>
    <cellStyle name="xl89 2" xfId="155"/>
    <cellStyle name="xl90" xfId="69"/>
    <cellStyle name="xl90 2" xfId="132"/>
    <cellStyle name="xl91" xfId="49"/>
    <cellStyle name="xl91 2" xfId="135"/>
    <cellStyle name="xl92" xfId="52"/>
    <cellStyle name="xl92 2" xfId="140"/>
    <cellStyle name="xl93" xfId="55"/>
    <cellStyle name="xl93 2" xfId="150"/>
    <cellStyle name="xl94" xfId="64"/>
    <cellStyle name="xl94 2" xfId="156"/>
    <cellStyle name="xl95" xfId="70"/>
    <cellStyle name="xl95 2" xfId="159"/>
    <cellStyle name="xl96" xfId="73"/>
    <cellStyle name="xl96 2" xfId="164"/>
    <cellStyle name="xl97" xfId="77"/>
    <cellStyle name="xl97 2" xfId="172"/>
    <cellStyle name="xl98" xfId="85"/>
    <cellStyle name="xl98 2" xfId="177"/>
    <cellStyle name="xl99" xfId="90"/>
    <cellStyle name="xl99 2" xfId="180"/>
    <cellStyle name="Обычный" xfId="0" builtinId="0"/>
    <cellStyle name="Обычный 2" xfId="126"/>
    <cellStyle name="Обычный 3" xfId="129"/>
    <cellStyle name="Обычный 3 2" xfId="125"/>
  </cellStyles>
  <dxfs count="11"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5"/>
  <sheetViews>
    <sheetView tabSelected="1" zoomScaleNormal="100" workbookViewId="0">
      <selection activeCell="G23" sqref="G23"/>
    </sheetView>
  </sheetViews>
  <sheetFormatPr defaultRowHeight="15" x14ac:dyDescent="0.25"/>
  <cols>
    <col min="1" max="1" width="43.85546875" style="1" customWidth="1"/>
    <col min="2" max="2" width="7.28515625" style="1" customWidth="1"/>
    <col min="3" max="3" width="24.28515625" style="1" customWidth="1"/>
    <col min="4" max="4" width="14.85546875" style="1" customWidth="1"/>
    <col min="5" max="5" width="13.85546875" style="1" customWidth="1"/>
    <col min="6" max="6" width="13.7109375" style="1" customWidth="1"/>
    <col min="7" max="16384" width="9.140625" style="1"/>
  </cols>
  <sheetData>
    <row r="1" spans="1:6" ht="18.75" x14ac:dyDescent="0.3">
      <c r="F1" s="43" t="s">
        <v>632</v>
      </c>
    </row>
    <row r="2" spans="1:6" ht="18.75" x14ac:dyDescent="0.3">
      <c r="F2" s="43" t="s">
        <v>633</v>
      </c>
    </row>
    <row r="3" spans="1:6" ht="18.75" x14ac:dyDescent="0.3">
      <c r="F3" s="43" t="s">
        <v>634</v>
      </c>
    </row>
    <row r="4" spans="1:6" ht="18.75" x14ac:dyDescent="0.3">
      <c r="F4" s="43" t="s">
        <v>1139</v>
      </c>
    </row>
    <row r="5" spans="1:6" ht="18.75" x14ac:dyDescent="0.3">
      <c r="F5" s="43" t="s">
        <v>677</v>
      </c>
    </row>
    <row r="7" spans="1:6" ht="15.75" x14ac:dyDescent="0.25">
      <c r="A7" s="210" t="s">
        <v>0</v>
      </c>
      <c r="B7" s="211"/>
      <c r="C7" s="211"/>
      <c r="D7" s="211"/>
      <c r="E7" s="211"/>
      <c r="F7" s="3"/>
    </row>
    <row r="8" spans="1:6" ht="15.75" thickBot="1" x14ac:dyDescent="0.3">
      <c r="A8" s="4"/>
      <c r="B8" s="4"/>
      <c r="C8" s="5"/>
      <c r="D8" s="5"/>
      <c r="E8" s="6"/>
      <c r="F8" s="7" t="s">
        <v>1</v>
      </c>
    </row>
    <row r="9" spans="1:6" ht="15.75" x14ac:dyDescent="0.25">
      <c r="A9" s="2"/>
      <c r="B9" s="122" t="s">
        <v>1045</v>
      </c>
      <c r="C9" s="2"/>
      <c r="D9" s="2"/>
      <c r="E9" s="9" t="s">
        <v>2</v>
      </c>
      <c r="F9" s="10" t="s">
        <v>3</v>
      </c>
    </row>
    <row r="10" spans="1:6" x14ac:dyDescent="0.25">
      <c r="A10" s="8"/>
      <c r="B10" s="11"/>
      <c r="C10" s="8"/>
      <c r="D10" s="8"/>
      <c r="E10" s="9" t="s">
        <v>4</v>
      </c>
      <c r="F10" s="12">
        <v>44013</v>
      </c>
    </row>
    <row r="11" spans="1:6" x14ac:dyDescent="0.25">
      <c r="A11" s="13" t="s">
        <v>5</v>
      </c>
      <c r="B11" s="13"/>
      <c r="C11" s="13"/>
      <c r="D11" s="14"/>
      <c r="E11" s="15" t="s">
        <v>6</v>
      </c>
      <c r="F11" s="16"/>
    </row>
    <row r="12" spans="1:6" ht="15" customHeight="1" x14ac:dyDescent="0.25">
      <c r="A12" s="13" t="s">
        <v>7</v>
      </c>
      <c r="B12" s="212" t="s">
        <v>631</v>
      </c>
      <c r="C12" s="212"/>
      <c r="D12" s="212"/>
      <c r="E12" s="15" t="s">
        <v>8</v>
      </c>
      <c r="F12" s="17"/>
    </row>
    <row r="13" spans="1:6" ht="15" customHeight="1" x14ac:dyDescent="0.25">
      <c r="A13" s="13" t="s">
        <v>9</v>
      </c>
      <c r="B13" s="213" t="s">
        <v>667</v>
      </c>
      <c r="C13" s="213"/>
      <c r="D13" s="213"/>
      <c r="E13" s="18" t="s">
        <v>10</v>
      </c>
      <c r="F13" s="17"/>
    </row>
    <row r="14" spans="1:6" x14ac:dyDescent="0.25">
      <c r="A14" s="8" t="s">
        <v>11</v>
      </c>
      <c r="B14" s="19"/>
      <c r="C14" s="19"/>
      <c r="D14" s="20"/>
      <c r="E14" s="21"/>
      <c r="F14" s="17"/>
    </row>
    <row r="15" spans="1:6" ht="15.75" thickBot="1" x14ac:dyDescent="0.3">
      <c r="A15" s="13" t="s">
        <v>12</v>
      </c>
      <c r="B15" s="13"/>
      <c r="C15" s="13"/>
      <c r="D15" s="14"/>
      <c r="E15" s="18" t="s">
        <v>13</v>
      </c>
      <c r="F15" s="22" t="s">
        <v>14</v>
      </c>
    </row>
    <row r="16" spans="1:6" x14ac:dyDescent="0.25">
      <c r="A16" s="214" t="s">
        <v>15</v>
      </c>
      <c r="B16" s="214"/>
      <c r="C16" s="214"/>
      <c r="D16" s="214"/>
      <c r="E16" s="214"/>
      <c r="F16" s="214"/>
    </row>
    <row r="17" spans="1:6" ht="15" customHeight="1" x14ac:dyDescent="0.25">
      <c r="A17" s="215" t="s">
        <v>16</v>
      </c>
      <c r="B17" s="215" t="s">
        <v>17</v>
      </c>
      <c r="C17" s="215" t="s">
        <v>18</v>
      </c>
      <c r="D17" s="217" t="s">
        <v>19</v>
      </c>
      <c r="E17" s="217" t="s">
        <v>20</v>
      </c>
      <c r="F17" s="215" t="s">
        <v>21</v>
      </c>
    </row>
    <row r="18" spans="1:6" x14ac:dyDescent="0.25">
      <c r="A18" s="216"/>
      <c r="B18" s="216"/>
      <c r="C18" s="216"/>
      <c r="D18" s="218"/>
      <c r="E18" s="218"/>
      <c r="F18" s="216"/>
    </row>
    <row r="19" spans="1:6" x14ac:dyDescent="0.25">
      <c r="A19" s="216"/>
      <c r="B19" s="216"/>
      <c r="C19" s="216"/>
      <c r="D19" s="218"/>
      <c r="E19" s="218"/>
      <c r="F19" s="216"/>
    </row>
    <row r="20" spans="1:6" x14ac:dyDescent="0.25">
      <c r="A20" s="141">
        <v>1</v>
      </c>
      <c r="B20" s="142">
        <v>2</v>
      </c>
      <c r="C20" s="142">
        <v>3</v>
      </c>
      <c r="D20" s="143" t="s">
        <v>22</v>
      </c>
      <c r="E20" s="143" t="s">
        <v>23</v>
      </c>
      <c r="F20" s="143" t="s">
        <v>24</v>
      </c>
    </row>
    <row r="21" spans="1:6" s="121" customFormat="1" ht="15" customHeight="1" x14ac:dyDescent="0.2">
      <c r="A21" s="144" t="s">
        <v>25</v>
      </c>
      <c r="B21" s="145" t="s">
        <v>26</v>
      </c>
      <c r="C21" s="146" t="s">
        <v>27</v>
      </c>
      <c r="D21" s="147">
        <v>629871455.62</v>
      </c>
      <c r="E21" s="147">
        <v>292591461.37</v>
      </c>
      <c r="F21" s="147">
        <v>337279994.25</v>
      </c>
    </row>
    <row r="22" spans="1:6" x14ac:dyDescent="0.25">
      <c r="A22" s="148" t="s">
        <v>28</v>
      </c>
      <c r="B22" s="149"/>
      <c r="C22" s="150"/>
      <c r="D22" s="151"/>
      <c r="E22" s="151"/>
      <c r="F22" s="151"/>
    </row>
    <row r="23" spans="1:6" x14ac:dyDescent="0.25">
      <c r="A23" s="173" t="s">
        <v>29</v>
      </c>
      <c r="B23" s="174" t="s">
        <v>26</v>
      </c>
      <c r="C23" s="175" t="s">
        <v>30</v>
      </c>
      <c r="D23" s="176">
        <v>340164446.24000001</v>
      </c>
      <c r="E23" s="176">
        <v>223873666.48000002</v>
      </c>
      <c r="F23" s="176">
        <v>120539194.84000002</v>
      </c>
    </row>
    <row r="24" spans="1:6" x14ac:dyDescent="0.25">
      <c r="A24" s="173" t="s">
        <v>31</v>
      </c>
      <c r="B24" s="174" t="s">
        <v>26</v>
      </c>
      <c r="C24" s="175" t="s">
        <v>32</v>
      </c>
      <c r="D24" s="176">
        <v>141178600</v>
      </c>
      <c r="E24" s="176">
        <v>64939544.119999997</v>
      </c>
      <c r="F24" s="176">
        <v>76272858.230000004</v>
      </c>
    </row>
    <row r="25" spans="1:6" x14ac:dyDescent="0.25">
      <c r="A25" s="152" t="s">
        <v>33</v>
      </c>
      <c r="B25" s="153" t="s">
        <v>26</v>
      </c>
      <c r="C25" s="154" t="s">
        <v>34</v>
      </c>
      <c r="D25" s="155">
        <v>141178600</v>
      </c>
      <c r="E25" s="155">
        <v>64939544.119999997</v>
      </c>
      <c r="F25" s="155">
        <v>76272858.230000004</v>
      </c>
    </row>
    <row r="26" spans="1:6" ht="68.25" x14ac:dyDescent="0.25">
      <c r="A26" s="152" t="s">
        <v>699</v>
      </c>
      <c r="B26" s="153" t="s">
        <v>26</v>
      </c>
      <c r="C26" s="154" t="s">
        <v>35</v>
      </c>
      <c r="D26" s="155">
        <v>139931600</v>
      </c>
      <c r="E26" s="155">
        <v>64533989.659999996</v>
      </c>
      <c r="F26" s="155">
        <v>75426641.450000003</v>
      </c>
    </row>
    <row r="27" spans="1:6" ht="102" x14ac:dyDescent="0.25">
      <c r="A27" s="152" t="s">
        <v>36</v>
      </c>
      <c r="B27" s="153" t="s">
        <v>26</v>
      </c>
      <c r="C27" s="154" t="s">
        <v>37</v>
      </c>
      <c r="D27" s="155">
        <v>139931600</v>
      </c>
      <c r="E27" s="155">
        <v>64504958.549999997</v>
      </c>
      <c r="F27" s="155">
        <v>75426641.450000003</v>
      </c>
    </row>
    <row r="28" spans="1:6" ht="102" x14ac:dyDescent="0.25">
      <c r="A28" s="152" t="s">
        <v>36</v>
      </c>
      <c r="B28" s="153" t="s">
        <v>26</v>
      </c>
      <c r="C28" s="154" t="s">
        <v>38</v>
      </c>
      <c r="D28" s="155">
        <v>139931600</v>
      </c>
      <c r="E28" s="155">
        <v>64504958.549999997</v>
      </c>
      <c r="F28" s="155">
        <v>75426641.450000003</v>
      </c>
    </row>
    <row r="29" spans="1:6" ht="79.5" x14ac:dyDescent="0.25">
      <c r="A29" s="152" t="s">
        <v>39</v>
      </c>
      <c r="B29" s="153" t="s">
        <v>26</v>
      </c>
      <c r="C29" s="154" t="s">
        <v>40</v>
      </c>
      <c r="D29" s="155" t="s">
        <v>41</v>
      </c>
      <c r="E29" s="155">
        <v>24141.17</v>
      </c>
      <c r="F29" s="155" t="s">
        <v>41</v>
      </c>
    </row>
    <row r="30" spans="1:6" ht="79.5" x14ac:dyDescent="0.25">
      <c r="A30" s="152" t="s">
        <v>39</v>
      </c>
      <c r="B30" s="153" t="s">
        <v>26</v>
      </c>
      <c r="C30" s="154" t="s">
        <v>42</v>
      </c>
      <c r="D30" s="155" t="s">
        <v>41</v>
      </c>
      <c r="E30" s="155">
        <v>24141.17</v>
      </c>
      <c r="F30" s="155" t="s">
        <v>41</v>
      </c>
    </row>
    <row r="31" spans="1:6" ht="79.5" x14ac:dyDescent="0.25">
      <c r="A31" s="152" t="s">
        <v>710</v>
      </c>
      <c r="B31" s="153" t="s">
        <v>26</v>
      </c>
      <c r="C31" s="154" t="s">
        <v>711</v>
      </c>
      <c r="D31" s="155" t="s">
        <v>41</v>
      </c>
      <c r="E31" s="155">
        <v>2433.6</v>
      </c>
      <c r="F31" s="155" t="s">
        <v>41</v>
      </c>
    </row>
    <row r="32" spans="1:6" ht="79.5" x14ac:dyDescent="0.25">
      <c r="A32" s="152" t="s">
        <v>710</v>
      </c>
      <c r="B32" s="153" t="s">
        <v>26</v>
      </c>
      <c r="C32" s="154" t="s">
        <v>712</v>
      </c>
      <c r="D32" s="155" t="s">
        <v>41</v>
      </c>
      <c r="E32" s="155">
        <v>2433.6</v>
      </c>
      <c r="F32" s="155" t="s">
        <v>41</v>
      </c>
    </row>
    <row r="33" spans="1:6" ht="102" x14ac:dyDescent="0.25">
      <c r="A33" s="152" t="s">
        <v>43</v>
      </c>
      <c r="B33" s="153" t="s">
        <v>26</v>
      </c>
      <c r="C33" s="154" t="s">
        <v>44</v>
      </c>
      <c r="D33" s="155" t="s">
        <v>41</v>
      </c>
      <c r="E33" s="155">
        <v>2469.7600000000002</v>
      </c>
      <c r="F33" s="155" t="s">
        <v>41</v>
      </c>
    </row>
    <row r="34" spans="1:6" ht="102" x14ac:dyDescent="0.25">
      <c r="A34" s="152" t="s">
        <v>43</v>
      </c>
      <c r="B34" s="153" t="s">
        <v>26</v>
      </c>
      <c r="C34" s="154" t="s">
        <v>45</v>
      </c>
      <c r="D34" s="155" t="s">
        <v>41</v>
      </c>
      <c r="E34" s="155">
        <v>2469.7600000000002</v>
      </c>
      <c r="F34" s="155" t="s">
        <v>41</v>
      </c>
    </row>
    <row r="35" spans="1:6" ht="102" x14ac:dyDescent="0.25">
      <c r="A35" s="152" t="s">
        <v>700</v>
      </c>
      <c r="B35" s="153" t="s">
        <v>26</v>
      </c>
      <c r="C35" s="154" t="s">
        <v>701</v>
      </c>
      <c r="D35" s="155" t="s">
        <v>41</v>
      </c>
      <c r="E35" s="155">
        <v>-13.42</v>
      </c>
      <c r="F35" s="155" t="s">
        <v>41</v>
      </c>
    </row>
    <row r="36" spans="1:6" ht="102" x14ac:dyDescent="0.25">
      <c r="A36" s="152" t="s">
        <v>700</v>
      </c>
      <c r="B36" s="153" t="s">
        <v>26</v>
      </c>
      <c r="C36" s="154" t="s">
        <v>702</v>
      </c>
      <c r="D36" s="155" t="s">
        <v>41</v>
      </c>
      <c r="E36" s="155">
        <v>-13.42</v>
      </c>
      <c r="F36" s="155" t="s">
        <v>41</v>
      </c>
    </row>
    <row r="37" spans="1:6" ht="102" x14ac:dyDescent="0.25">
      <c r="A37" s="152" t="s">
        <v>46</v>
      </c>
      <c r="B37" s="153" t="s">
        <v>26</v>
      </c>
      <c r="C37" s="154" t="s">
        <v>47</v>
      </c>
      <c r="D37" s="155">
        <v>396000</v>
      </c>
      <c r="E37" s="155">
        <v>246912.11</v>
      </c>
      <c r="F37" s="155">
        <v>150200.26</v>
      </c>
    </row>
    <row r="38" spans="1:6" ht="135.75" x14ac:dyDescent="0.25">
      <c r="A38" s="152" t="s">
        <v>48</v>
      </c>
      <c r="B38" s="153" t="s">
        <v>26</v>
      </c>
      <c r="C38" s="154" t="s">
        <v>49</v>
      </c>
      <c r="D38" s="155">
        <v>396000</v>
      </c>
      <c r="E38" s="155">
        <v>245799.74</v>
      </c>
      <c r="F38" s="155">
        <v>150200.26</v>
      </c>
    </row>
    <row r="39" spans="1:6" ht="135.75" x14ac:dyDescent="0.25">
      <c r="A39" s="152" t="s">
        <v>48</v>
      </c>
      <c r="B39" s="153" t="s">
        <v>26</v>
      </c>
      <c r="C39" s="154" t="s">
        <v>50</v>
      </c>
      <c r="D39" s="155">
        <v>396000</v>
      </c>
      <c r="E39" s="155">
        <v>245799.74</v>
      </c>
      <c r="F39" s="155">
        <v>150200.26</v>
      </c>
    </row>
    <row r="40" spans="1:6" ht="113.25" x14ac:dyDescent="0.25">
      <c r="A40" s="152" t="s">
        <v>51</v>
      </c>
      <c r="B40" s="153" t="s">
        <v>26</v>
      </c>
      <c r="C40" s="154" t="s">
        <v>52</v>
      </c>
      <c r="D40" s="155" t="s">
        <v>41</v>
      </c>
      <c r="E40" s="155">
        <v>624.87</v>
      </c>
      <c r="F40" s="155" t="s">
        <v>41</v>
      </c>
    </row>
    <row r="41" spans="1:6" ht="113.25" x14ac:dyDescent="0.25">
      <c r="A41" s="152" t="s">
        <v>51</v>
      </c>
      <c r="B41" s="153" t="s">
        <v>26</v>
      </c>
      <c r="C41" s="154" t="s">
        <v>53</v>
      </c>
      <c r="D41" s="155" t="s">
        <v>41</v>
      </c>
      <c r="E41" s="155">
        <v>624.87</v>
      </c>
      <c r="F41" s="155" t="s">
        <v>41</v>
      </c>
    </row>
    <row r="42" spans="1:6" ht="124.5" x14ac:dyDescent="0.25">
      <c r="A42" s="152" t="s">
        <v>54</v>
      </c>
      <c r="B42" s="153" t="s">
        <v>26</v>
      </c>
      <c r="C42" s="154" t="s">
        <v>55</v>
      </c>
      <c r="D42" s="155" t="s">
        <v>41</v>
      </c>
      <c r="E42" s="155">
        <v>487.5</v>
      </c>
      <c r="F42" s="155" t="s">
        <v>41</v>
      </c>
    </row>
    <row r="43" spans="1:6" ht="124.5" x14ac:dyDescent="0.25">
      <c r="A43" s="152" t="s">
        <v>54</v>
      </c>
      <c r="B43" s="153" t="s">
        <v>26</v>
      </c>
      <c r="C43" s="154" t="s">
        <v>56</v>
      </c>
      <c r="D43" s="155" t="s">
        <v>41</v>
      </c>
      <c r="E43" s="155">
        <v>487.5</v>
      </c>
      <c r="F43" s="155" t="s">
        <v>41</v>
      </c>
    </row>
    <row r="44" spans="1:6" ht="45.75" x14ac:dyDescent="0.25">
      <c r="A44" s="152" t="s">
        <v>57</v>
      </c>
      <c r="B44" s="153" t="s">
        <v>26</v>
      </c>
      <c r="C44" s="154" t="s">
        <v>58</v>
      </c>
      <c r="D44" s="155">
        <v>851000</v>
      </c>
      <c r="E44" s="155">
        <v>158642.35</v>
      </c>
      <c r="F44" s="155">
        <v>696016.52</v>
      </c>
    </row>
    <row r="45" spans="1:6" ht="68.25" x14ac:dyDescent="0.25">
      <c r="A45" s="152" t="s">
        <v>59</v>
      </c>
      <c r="B45" s="153" t="s">
        <v>26</v>
      </c>
      <c r="C45" s="154" t="s">
        <v>60</v>
      </c>
      <c r="D45" s="155">
        <v>851000</v>
      </c>
      <c r="E45" s="155">
        <v>154983.48000000001</v>
      </c>
      <c r="F45" s="155">
        <v>696016.52</v>
      </c>
    </row>
    <row r="46" spans="1:6" ht="68.25" x14ac:dyDescent="0.25">
      <c r="A46" s="152" t="s">
        <v>59</v>
      </c>
      <c r="B46" s="153" t="s">
        <v>26</v>
      </c>
      <c r="C46" s="154" t="s">
        <v>61</v>
      </c>
      <c r="D46" s="155">
        <v>851000</v>
      </c>
      <c r="E46" s="155">
        <v>154983.48000000001</v>
      </c>
      <c r="F46" s="155">
        <v>696016.52</v>
      </c>
    </row>
    <row r="47" spans="1:6" ht="45.75" x14ac:dyDescent="0.25">
      <c r="A47" s="152" t="s">
        <v>62</v>
      </c>
      <c r="B47" s="153" t="s">
        <v>26</v>
      </c>
      <c r="C47" s="154" t="s">
        <v>63</v>
      </c>
      <c r="D47" s="155" t="s">
        <v>41</v>
      </c>
      <c r="E47" s="155">
        <v>1561.2</v>
      </c>
      <c r="F47" s="155" t="s">
        <v>41</v>
      </c>
    </row>
    <row r="48" spans="1:6" ht="45.75" x14ac:dyDescent="0.25">
      <c r="A48" s="152" t="s">
        <v>62</v>
      </c>
      <c r="B48" s="153" t="s">
        <v>26</v>
      </c>
      <c r="C48" s="154" t="s">
        <v>64</v>
      </c>
      <c r="D48" s="155" t="s">
        <v>41</v>
      </c>
      <c r="E48" s="155">
        <v>1561.2</v>
      </c>
      <c r="F48" s="155" t="s">
        <v>41</v>
      </c>
    </row>
    <row r="49" spans="1:6" ht="68.25" x14ac:dyDescent="0.25">
      <c r="A49" s="152" t="s">
        <v>65</v>
      </c>
      <c r="B49" s="153" t="s">
        <v>26</v>
      </c>
      <c r="C49" s="154" t="s">
        <v>66</v>
      </c>
      <c r="D49" s="155" t="s">
        <v>41</v>
      </c>
      <c r="E49" s="155">
        <v>2097.67</v>
      </c>
      <c r="F49" s="155" t="s">
        <v>41</v>
      </c>
    </row>
    <row r="50" spans="1:6" ht="68.25" x14ac:dyDescent="0.25">
      <c r="A50" s="152" t="s">
        <v>65</v>
      </c>
      <c r="B50" s="153" t="s">
        <v>26</v>
      </c>
      <c r="C50" s="154" t="s">
        <v>67</v>
      </c>
      <c r="D50" s="155" t="s">
        <v>41</v>
      </c>
      <c r="E50" s="155">
        <v>2097.67</v>
      </c>
      <c r="F50" s="155" t="s">
        <v>41</v>
      </c>
    </row>
    <row r="51" spans="1:6" ht="34.5" x14ac:dyDescent="0.25">
      <c r="A51" s="173" t="s">
        <v>68</v>
      </c>
      <c r="B51" s="174" t="s">
        <v>26</v>
      </c>
      <c r="C51" s="175" t="s">
        <v>69</v>
      </c>
      <c r="D51" s="176">
        <v>7416000</v>
      </c>
      <c r="E51" s="176">
        <v>3188633.05</v>
      </c>
      <c r="F51" s="176">
        <v>4227366.95</v>
      </c>
    </row>
    <row r="52" spans="1:6" ht="34.5" x14ac:dyDescent="0.25">
      <c r="A52" s="152" t="s">
        <v>70</v>
      </c>
      <c r="B52" s="153" t="s">
        <v>26</v>
      </c>
      <c r="C52" s="154" t="s">
        <v>71</v>
      </c>
      <c r="D52" s="155">
        <v>7416000</v>
      </c>
      <c r="E52" s="155">
        <v>3188633.05</v>
      </c>
      <c r="F52" s="155">
        <v>4227366.95</v>
      </c>
    </row>
    <row r="53" spans="1:6" ht="68.25" x14ac:dyDescent="0.25">
      <c r="A53" s="152" t="s">
        <v>72</v>
      </c>
      <c r="B53" s="153" t="s">
        <v>26</v>
      </c>
      <c r="C53" s="154" t="s">
        <v>73</v>
      </c>
      <c r="D53" s="155">
        <v>3355700</v>
      </c>
      <c r="E53" s="155">
        <v>1510713.05</v>
      </c>
      <c r="F53" s="155">
        <v>1844986.95</v>
      </c>
    </row>
    <row r="54" spans="1:6" ht="102" x14ac:dyDescent="0.25">
      <c r="A54" s="152" t="s">
        <v>74</v>
      </c>
      <c r="B54" s="153" t="s">
        <v>26</v>
      </c>
      <c r="C54" s="154" t="s">
        <v>75</v>
      </c>
      <c r="D54" s="155">
        <v>3355700</v>
      </c>
      <c r="E54" s="155">
        <v>1510713.05</v>
      </c>
      <c r="F54" s="155">
        <v>1844986.95</v>
      </c>
    </row>
    <row r="55" spans="1:6" ht="102" x14ac:dyDescent="0.25">
      <c r="A55" s="152" t="s">
        <v>74</v>
      </c>
      <c r="B55" s="153" t="s">
        <v>26</v>
      </c>
      <c r="C55" s="154" t="s">
        <v>76</v>
      </c>
      <c r="D55" s="155">
        <v>3355700</v>
      </c>
      <c r="E55" s="155">
        <v>1510713.05</v>
      </c>
      <c r="F55" s="155">
        <v>1844986.95</v>
      </c>
    </row>
    <row r="56" spans="1:6" ht="79.5" x14ac:dyDescent="0.25">
      <c r="A56" s="152" t="s">
        <v>77</v>
      </c>
      <c r="B56" s="153" t="s">
        <v>26</v>
      </c>
      <c r="C56" s="154" t="s">
        <v>78</v>
      </c>
      <c r="D56" s="155">
        <v>18300</v>
      </c>
      <c r="E56" s="155">
        <v>9884.2800000000007</v>
      </c>
      <c r="F56" s="155">
        <v>8415.7199999999993</v>
      </c>
    </row>
    <row r="57" spans="1:6" ht="113.25" x14ac:dyDescent="0.25">
      <c r="A57" s="152" t="s">
        <v>79</v>
      </c>
      <c r="B57" s="153" t="s">
        <v>26</v>
      </c>
      <c r="C57" s="154" t="s">
        <v>80</v>
      </c>
      <c r="D57" s="155">
        <v>18300</v>
      </c>
      <c r="E57" s="155">
        <v>9884.2800000000007</v>
      </c>
      <c r="F57" s="155">
        <v>8415.7199999999993</v>
      </c>
    </row>
    <row r="58" spans="1:6" ht="113.25" x14ac:dyDescent="0.25">
      <c r="A58" s="152" t="s">
        <v>79</v>
      </c>
      <c r="B58" s="153" t="s">
        <v>26</v>
      </c>
      <c r="C58" s="154" t="s">
        <v>81</v>
      </c>
      <c r="D58" s="155">
        <v>18300</v>
      </c>
      <c r="E58" s="155">
        <v>9884.2800000000007</v>
      </c>
      <c r="F58" s="155">
        <v>8415.7199999999993</v>
      </c>
    </row>
    <row r="59" spans="1:6" ht="68.25" x14ac:dyDescent="0.25">
      <c r="A59" s="152" t="s">
        <v>82</v>
      </c>
      <c r="B59" s="153" t="s">
        <v>26</v>
      </c>
      <c r="C59" s="154" t="s">
        <v>83</v>
      </c>
      <c r="D59" s="155">
        <v>4529300</v>
      </c>
      <c r="E59" s="155">
        <v>1968719.58</v>
      </c>
      <c r="F59" s="155">
        <v>2560580.42</v>
      </c>
    </row>
    <row r="60" spans="1:6" ht="102" x14ac:dyDescent="0.25">
      <c r="A60" s="152" t="s">
        <v>84</v>
      </c>
      <c r="B60" s="153" t="s">
        <v>26</v>
      </c>
      <c r="C60" s="154" t="s">
        <v>85</v>
      </c>
      <c r="D60" s="155">
        <v>4529300</v>
      </c>
      <c r="E60" s="155">
        <v>1968719.58</v>
      </c>
      <c r="F60" s="155">
        <v>2560580.42</v>
      </c>
    </row>
    <row r="61" spans="1:6" ht="102" x14ac:dyDescent="0.25">
      <c r="A61" s="152" t="s">
        <v>84</v>
      </c>
      <c r="B61" s="153" t="s">
        <v>26</v>
      </c>
      <c r="C61" s="154" t="s">
        <v>86</v>
      </c>
      <c r="D61" s="155">
        <v>4529300</v>
      </c>
      <c r="E61" s="155">
        <v>1968719.58</v>
      </c>
      <c r="F61" s="155">
        <v>2560580.42</v>
      </c>
    </row>
    <row r="62" spans="1:6" ht="68.25" x14ac:dyDescent="0.25">
      <c r="A62" s="152" t="s">
        <v>87</v>
      </c>
      <c r="B62" s="153" t="s">
        <v>26</v>
      </c>
      <c r="C62" s="154" t="s">
        <v>88</v>
      </c>
      <c r="D62" s="155">
        <v>-487300</v>
      </c>
      <c r="E62" s="155">
        <v>-300683.86</v>
      </c>
      <c r="F62" s="155">
        <v>-186616.14</v>
      </c>
    </row>
    <row r="63" spans="1:6" ht="102" x14ac:dyDescent="0.25">
      <c r="A63" s="152" t="s">
        <v>89</v>
      </c>
      <c r="B63" s="153" t="s">
        <v>26</v>
      </c>
      <c r="C63" s="154" t="s">
        <v>90</v>
      </c>
      <c r="D63" s="155">
        <v>-487300</v>
      </c>
      <c r="E63" s="155">
        <v>-300683.86</v>
      </c>
      <c r="F63" s="155">
        <v>-186616.14</v>
      </c>
    </row>
    <row r="64" spans="1:6" ht="102" x14ac:dyDescent="0.25">
      <c r="A64" s="152" t="s">
        <v>89</v>
      </c>
      <c r="B64" s="153" t="s">
        <v>26</v>
      </c>
      <c r="C64" s="154" t="s">
        <v>91</v>
      </c>
      <c r="D64" s="155">
        <v>-487300</v>
      </c>
      <c r="E64" s="155">
        <v>-300683.86</v>
      </c>
      <c r="F64" s="155">
        <v>-186616.14</v>
      </c>
    </row>
    <row r="65" spans="1:6" x14ac:dyDescent="0.25">
      <c r="A65" s="173" t="s">
        <v>92</v>
      </c>
      <c r="B65" s="174" t="s">
        <v>26</v>
      </c>
      <c r="C65" s="175" t="s">
        <v>93</v>
      </c>
      <c r="D65" s="176" t="s">
        <v>41</v>
      </c>
      <c r="E65" s="176">
        <v>208.36</v>
      </c>
      <c r="F65" s="176" t="s">
        <v>41</v>
      </c>
    </row>
    <row r="66" spans="1:6" x14ac:dyDescent="0.25">
      <c r="A66" s="152" t="s">
        <v>94</v>
      </c>
      <c r="B66" s="153" t="s">
        <v>26</v>
      </c>
      <c r="C66" s="154" t="s">
        <v>95</v>
      </c>
      <c r="D66" s="155" t="s">
        <v>41</v>
      </c>
      <c r="E66" s="155">
        <v>208.36</v>
      </c>
      <c r="F66" s="155" t="s">
        <v>41</v>
      </c>
    </row>
    <row r="67" spans="1:6" x14ac:dyDescent="0.25">
      <c r="A67" s="152" t="s">
        <v>94</v>
      </c>
      <c r="B67" s="153" t="s">
        <v>26</v>
      </c>
      <c r="C67" s="154" t="s">
        <v>96</v>
      </c>
      <c r="D67" s="155" t="s">
        <v>41</v>
      </c>
      <c r="E67" s="155">
        <v>208.36</v>
      </c>
      <c r="F67" s="155" t="s">
        <v>41</v>
      </c>
    </row>
    <row r="68" spans="1:6" ht="45.75" x14ac:dyDescent="0.25">
      <c r="A68" s="152" t="s">
        <v>97</v>
      </c>
      <c r="B68" s="153" t="s">
        <v>26</v>
      </c>
      <c r="C68" s="154" t="s">
        <v>98</v>
      </c>
      <c r="D68" s="155" t="s">
        <v>41</v>
      </c>
      <c r="E68" s="155">
        <v>206.5</v>
      </c>
      <c r="F68" s="155" t="s">
        <v>41</v>
      </c>
    </row>
    <row r="69" spans="1:6" ht="45.75" x14ac:dyDescent="0.25">
      <c r="A69" s="152" t="s">
        <v>97</v>
      </c>
      <c r="B69" s="153" t="s">
        <v>26</v>
      </c>
      <c r="C69" s="154" t="s">
        <v>99</v>
      </c>
      <c r="D69" s="155" t="s">
        <v>41</v>
      </c>
      <c r="E69" s="155">
        <v>206.5</v>
      </c>
      <c r="F69" s="155" t="s">
        <v>41</v>
      </c>
    </row>
    <row r="70" spans="1:6" ht="23.25" x14ac:dyDescent="0.25">
      <c r="A70" s="152" t="s">
        <v>713</v>
      </c>
      <c r="B70" s="153" t="s">
        <v>26</v>
      </c>
      <c r="C70" s="154" t="s">
        <v>714</v>
      </c>
      <c r="D70" s="155" t="s">
        <v>41</v>
      </c>
      <c r="E70" s="155">
        <v>1.86</v>
      </c>
      <c r="F70" s="155" t="s">
        <v>41</v>
      </c>
    </row>
    <row r="71" spans="1:6" ht="23.25" x14ac:dyDescent="0.25">
      <c r="A71" s="152" t="s">
        <v>713</v>
      </c>
      <c r="B71" s="153" t="s">
        <v>26</v>
      </c>
      <c r="C71" s="154" t="s">
        <v>715</v>
      </c>
      <c r="D71" s="155" t="s">
        <v>41</v>
      </c>
      <c r="E71" s="155">
        <v>1.86</v>
      </c>
      <c r="F71" s="155" t="s">
        <v>41</v>
      </c>
    </row>
    <row r="72" spans="1:6" x14ac:dyDescent="0.25">
      <c r="A72" s="173" t="s">
        <v>100</v>
      </c>
      <c r="B72" s="174" t="s">
        <v>26</v>
      </c>
      <c r="C72" s="175" t="s">
        <v>101</v>
      </c>
      <c r="D72" s="176">
        <v>43209000</v>
      </c>
      <c r="E72" s="176">
        <v>23859624.969999999</v>
      </c>
      <c r="F72" s="176">
        <v>19370025.5</v>
      </c>
    </row>
    <row r="73" spans="1:6" x14ac:dyDescent="0.25">
      <c r="A73" s="152" t="s">
        <v>102</v>
      </c>
      <c r="B73" s="153" t="s">
        <v>26</v>
      </c>
      <c r="C73" s="154" t="s">
        <v>103</v>
      </c>
      <c r="D73" s="155">
        <v>4527000</v>
      </c>
      <c r="E73" s="155">
        <v>618510.06000000006</v>
      </c>
      <c r="F73" s="155">
        <v>3929140.41</v>
      </c>
    </row>
    <row r="74" spans="1:6" ht="45.75" x14ac:dyDescent="0.25">
      <c r="A74" s="152" t="s">
        <v>104</v>
      </c>
      <c r="B74" s="153" t="s">
        <v>26</v>
      </c>
      <c r="C74" s="154" t="s">
        <v>105</v>
      </c>
      <c r="D74" s="155">
        <v>4527000</v>
      </c>
      <c r="E74" s="155">
        <v>618510.06000000006</v>
      </c>
      <c r="F74" s="155">
        <v>3929140.41</v>
      </c>
    </row>
    <row r="75" spans="1:6" ht="68.25" x14ac:dyDescent="0.25">
      <c r="A75" s="152" t="s">
        <v>106</v>
      </c>
      <c r="B75" s="153" t="s">
        <v>26</v>
      </c>
      <c r="C75" s="154" t="s">
        <v>107</v>
      </c>
      <c r="D75" s="155">
        <v>4527000</v>
      </c>
      <c r="E75" s="155">
        <v>597859.59</v>
      </c>
      <c r="F75" s="155">
        <v>3929140.41</v>
      </c>
    </row>
    <row r="76" spans="1:6" ht="68.25" x14ac:dyDescent="0.25">
      <c r="A76" s="152" t="s">
        <v>106</v>
      </c>
      <c r="B76" s="153" t="s">
        <v>26</v>
      </c>
      <c r="C76" s="154" t="s">
        <v>108</v>
      </c>
      <c r="D76" s="155">
        <v>4527000</v>
      </c>
      <c r="E76" s="155">
        <v>597859.59</v>
      </c>
      <c r="F76" s="155">
        <v>3929140.41</v>
      </c>
    </row>
    <row r="77" spans="1:6" ht="57" x14ac:dyDescent="0.25">
      <c r="A77" s="152" t="s">
        <v>109</v>
      </c>
      <c r="B77" s="153" t="s">
        <v>26</v>
      </c>
      <c r="C77" s="154" t="s">
        <v>110</v>
      </c>
      <c r="D77" s="155" t="s">
        <v>41</v>
      </c>
      <c r="E77" s="155">
        <v>20650.47</v>
      </c>
      <c r="F77" s="155" t="s">
        <v>41</v>
      </c>
    </row>
    <row r="78" spans="1:6" ht="57" x14ac:dyDescent="0.25">
      <c r="A78" s="152" t="s">
        <v>109</v>
      </c>
      <c r="B78" s="153" t="s">
        <v>26</v>
      </c>
      <c r="C78" s="154" t="s">
        <v>111</v>
      </c>
      <c r="D78" s="155" t="s">
        <v>41</v>
      </c>
      <c r="E78" s="155">
        <v>20650.47</v>
      </c>
      <c r="F78" s="155" t="s">
        <v>41</v>
      </c>
    </row>
    <row r="79" spans="1:6" x14ac:dyDescent="0.25">
      <c r="A79" s="152" t="s">
        <v>112</v>
      </c>
      <c r="B79" s="153" t="s">
        <v>26</v>
      </c>
      <c r="C79" s="154" t="s">
        <v>113</v>
      </c>
      <c r="D79" s="155">
        <v>38682000</v>
      </c>
      <c r="E79" s="155">
        <v>23241114.91</v>
      </c>
      <c r="F79" s="155">
        <v>15440885.09</v>
      </c>
    </row>
    <row r="80" spans="1:6" x14ac:dyDescent="0.25">
      <c r="A80" s="152" t="s">
        <v>114</v>
      </c>
      <c r="B80" s="153" t="s">
        <v>26</v>
      </c>
      <c r="C80" s="154" t="s">
        <v>115</v>
      </c>
      <c r="D80" s="155">
        <v>32732000</v>
      </c>
      <c r="E80" s="155">
        <v>22580907.09</v>
      </c>
      <c r="F80" s="155">
        <v>10151092.91</v>
      </c>
    </row>
    <row r="81" spans="1:6" ht="34.5" x14ac:dyDescent="0.25">
      <c r="A81" s="152" t="s">
        <v>116</v>
      </c>
      <c r="B81" s="153" t="s">
        <v>26</v>
      </c>
      <c r="C81" s="154" t="s">
        <v>117</v>
      </c>
      <c r="D81" s="155">
        <v>32732000</v>
      </c>
      <c r="E81" s="155">
        <v>22580907.09</v>
      </c>
      <c r="F81" s="155">
        <v>10151092.91</v>
      </c>
    </row>
    <row r="82" spans="1:6" ht="34.5" x14ac:dyDescent="0.25">
      <c r="A82" s="152" t="s">
        <v>116</v>
      </c>
      <c r="B82" s="153" t="s">
        <v>26</v>
      </c>
      <c r="C82" s="154" t="s">
        <v>716</v>
      </c>
      <c r="D82" s="155">
        <v>32732000</v>
      </c>
      <c r="E82" s="155">
        <v>22580907.09</v>
      </c>
      <c r="F82" s="155">
        <v>10151092.91</v>
      </c>
    </row>
    <row r="83" spans="1:6" x14ac:dyDescent="0.25">
      <c r="A83" s="152" t="s">
        <v>118</v>
      </c>
      <c r="B83" s="153" t="s">
        <v>26</v>
      </c>
      <c r="C83" s="154" t="s">
        <v>119</v>
      </c>
      <c r="D83" s="155">
        <v>5950000</v>
      </c>
      <c r="E83" s="155">
        <v>660207.81999999995</v>
      </c>
      <c r="F83" s="155">
        <v>5289792.18</v>
      </c>
    </row>
    <row r="84" spans="1:6" ht="34.5" x14ac:dyDescent="0.25">
      <c r="A84" s="152" t="s">
        <v>120</v>
      </c>
      <c r="B84" s="153" t="s">
        <v>26</v>
      </c>
      <c r="C84" s="154" t="s">
        <v>121</v>
      </c>
      <c r="D84" s="155">
        <v>5950000</v>
      </c>
      <c r="E84" s="155">
        <v>660207.81999999995</v>
      </c>
      <c r="F84" s="155">
        <v>5289792.18</v>
      </c>
    </row>
    <row r="85" spans="1:6" ht="34.5" x14ac:dyDescent="0.25">
      <c r="A85" s="152" t="s">
        <v>120</v>
      </c>
      <c r="B85" s="153" t="s">
        <v>26</v>
      </c>
      <c r="C85" s="154" t="s">
        <v>717</v>
      </c>
      <c r="D85" s="155">
        <v>5950000</v>
      </c>
      <c r="E85" s="155">
        <v>660207.81999999995</v>
      </c>
      <c r="F85" s="155">
        <v>5289792.18</v>
      </c>
    </row>
    <row r="86" spans="1:6" ht="34.5" x14ac:dyDescent="0.25">
      <c r="A86" s="173" t="s">
        <v>122</v>
      </c>
      <c r="B86" s="174" t="s">
        <v>26</v>
      </c>
      <c r="C86" s="175" t="s">
        <v>123</v>
      </c>
      <c r="D86" s="176">
        <v>30008019</v>
      </c>
      <c r="E86" s="176">
        <v>15484435.619999999</v>
      </c>
      <c r="F86" s="176">
        <v>14993065.470000001</v>
      </c>
    </row>
    <row r="87" spans="1:6" ht="79.5" x14ac:dyDescent="0.25">
      <c r="A87" s="152" t="s">
        <v>124</v>
      </c>
      <c r="B87" s="153" t="s">
        <v>26</v>
      </c>
      <c r="C87" s="154" t="s">
        <v>125</v>
      </c>
      <c r="D87" s="155">
        <v>22040319</v>
      </c>
      <c r="E87" s="155">
        <v>11219777.43</v>
      </c>
      <c r="F87" s="155">
        <v>10820541.57</v>
      </c>
    </row>
    <row r="88" spans="1:6" ht="57" x14ac:dyDescent="0.25">
      <c r="A88" s="152" t="s">
        <v>126</v>
      </c>
      <c r="B88" s="153" t="s">
        <v>26</v>
      </c>
      <c r="C88" s="154" t="s">
        <v>127</v>
      </c>
      <c r="D88" s="155">
        <v>13584800</v>
      </c>
      <c r="E88" s="155">
        <v>6883143.79</v>
      </c>
      <c r="F88" s="155">
        <v>6701656.21</v>
      </c>
    </row>
    <row r="89" spans="1:6" ht="79.5" x14ac:dyDescent="0.25">
      <c r="A89" s="152" t="s">
        <v>128</v>
      </c>
      <c r="B89" s="153" t="s">
        <v>26</v>
      </c>
      <c r="C89" s="154" t="s">
        <v>129</v>
      </c>
      <c r="D89" s="155">
        <v>13584800</v>
      </c>
      <c r="E89" s="155">
        <v>6883143.79</v>
      </c>
      <c r="F89" s="155">
        <v>6701656.21</v>
      </c>
    </row>
    <row r="90" spans="1:6" ht="79.5" x14ac:dyDescent="0.25">
      <c r="A90" s="152" t="s">
        <v>128</v>
      </c>
      <c r="B90" s="153" t="s">
        <v>26</v>
      </c>
      <c r="C90" s="154" t="s">
        <v>130</v>
      </c>
      <c r="D90" s="155">
        <v>13584800</v>
      </c>
      <c r="E90" s="155">
        <v>6883143.79</v>
      </c>
      <c r="F90" s="155">
        <v>6701656.21</v>
      </c>
    </row>
    <row r="91" spans="1:6" ht="79.5" x14ac:dyDescent="0.25">
      <c r="A91" s="152" t="s">
        <v>131</v>
      </c>
      <c r="B91" s="153" t="s">
        <v>26</v>
      </c>
      <c r="C91" s="154" t="s">
        <v>132</v>
      </c>
      <c r="D91" s="155">
        <v>670000</v>
      </c>
      <c r="E91" s="155">
        <v>250293.64</v>
      </c>
      <c r="F91" s="155">
        <v>419706.36</v>
      </c>
    </row>
    <row r="92" spans="1:6" ht="68.25" x14ac:dyDescent="0.25">
      <c r="A92" s="152" t="s">
        <v>133</v>
      </c>
      <c r="B92" s="153" t="s">
        <v>26</v>
      </c>
      <c r="C92" s="154" t="s">
        <v>134</v>
      </c>
      <c r="D92" s="155">
        <v>670000</v>
      </c>
      <c r="E92" s="155">
        <v>250293.64</v>
      </c>
      <c r="F92" s="155">
        <v>419706.36</v>
      </c>
    </row>
    <row r="93" spans="1:6" ht="68.25" x14ac:dyDescent="0.25">
      <c r="A93" s="152" t="s">
        <v>133</v>
      </c>
      <c r="B93" s="153" t="s">
        <v>26</v>
      </c>
      <c r="C93" s="154" t="s">
        <v>135</v>
      </c>
      <c r="D93" s="155">
        <v>670000</v>
      </c>
      <c r="E93" s="155">
        <v>250293.64</v>
      </c>
      <c r="F93" s="155">
        <v>419706.36</v>
      </c>
    </row>
    <row r="94" spans="1:6" ht="34.5" x14ac:dyDescent="0.25">
      <c r="A94" s="152" t="s">
        <v>136</v>
      </c>
      <c r="B94" s="153" t="s">
        <v>26</v>
      </c>
      <c r="C94" s="154" t="s">
        <v>137</v>
      </c>
      <c r="D94" s="155">
        <v>7785519</v>
      </c>
      <c r="E94" s="155">
        <v>4086340</v>
      </c>
      <c r="F94" s="155">
        <v>3699179</v>
      </c>
    </row>
    <row r="95" spans="1:6" ht="34.5" x14ac:dyDescent="0.25">
      <c r="A95" s="152" t="s">
        <v>138</v>
      </c>
      <c r="B95" s="153" t="s">
        <v>26</v>
      </c>
      <c r="C95" s="154" t="s">
        <v>139</v>
      </c>
      <c r="D95" s="155">
        <v>7785519</v>
      </c>
      <c r="E95" s="155">
        <v>4086340</v>
      </c>
      <c r="F95" s="155">
        <v>3699179</v>
      </c>
    </row>
    <row r="96" spans="1:6" ht="34.5" x14ac:dyDescent="0.25">
      <c r="A96" s="152" t="s">
        <v>138</v>
      </c>
      <c r="B96" s="153" t="s">
        <v>26</v>
      </c>
      <c r="C96" s="154" t="s">
        <v>718</v>
      </c>
      <c r="D96" s="155">
        <v>13719</v>
      </c>
      <c r="E96" s="155">
        <v>1154</v>
      </c>
      <c r="F96" s="155">
        <v>12565</v>
      </c>
    </row>
    <row r="97" spans="1:6" ht="34.5" x14ac:dyDescent="0.25">
      <c r="A97" s="152" t="s">
        <v>138</v>
      </c>
      <c r="B97" s="153" t="s">
        <v>26</v>
      </c>
      <c r="C97" s="154" t="s">
        <v>140</v>
      </c>
      <c r="D97" s="155">
        <v>7771800</v>
      </c>
      <c r="E97" s="155">
        <v>4085186</v>
      </c>
      <c r="F97" s="155">
        <v>3686614</v>
      </c>
    </row>
    <row r="98" spans="1:6" ht="23.25" x14ac:dyDescent="0.25">
      <c r="A98" s="152" t="s">
        <v>1056</v>
      </c>
      <c r="B98" s="153" t="s">
        <v>26</v>
      </c>
      <c r="C98" s="154" t="s">
        <v>1057</v>
      </c>
      <c r="D98" s="155" t="s">
        <v>41</v>
      </c>
      <c r="E98" s="155">
        <v>469482.09</v>
      </c>
      <c r="F98" s="155" t="s">
        <v>41</v>
      </c>
    </row>
    <row r="99" spans="1:6" ht="45.75" x14ac:dyDescent="0.25">
      <c r="A99" s="152" t="s">
        <v>1058</v>
      </c>
      <c r="B99" s="153" t="s">
        <v>26</v>
      </c>
      <c r="C99" s="154" t="s">
        <v>1059</v>
      </c>
      <c r="D99" s="155" t="s">
        <v>41</v>
      </c>
      <c r="E99" s="155">
        <v>469482.09</v>
      </c>
      <c r="F99" s="155" t="s">
        <v>41</v>
      </c>
    </row>
    <row r="100" spans="1:6" ht="45.75" x14ac:dyDescent="0.25">
      <c r="A100" s="152" t="s">
        <v>1060</v>
      </c>
      <c r="B100" s="153" t="s">
        <v>26</v>
      </c>
      <c r="C100" s="154" t="s">
        <v>1061</v>
      </c>
      <c r="D100" s="155" t="s">
        <v>41</v>
      </c>
      <c r="E100" s="155">
        <v>469482.09</v>
      </c>
      <c r="F100" s="155" t="s">
        <v>41</v>
      </c>
    </row>
    <row r="101" spans="1:6" ht="45.75" x14ac:dyDescent="0.25">
      <c r="A101" s="152" t="s">
        <v>1060</v>
      </c>
      <c r="B101" s="153" t="s">
        <v>26</v>
      </c>
      <c r="C101" s="154" t="s">
        <v>1062</v>
      </c>
      <c r="D101" s="155" t="s">
        <v>41</v>
      </c>
      <c r="E101" s="155">
        <v>469482.09</v>
      </c>
      <c r="F101" s="155" t="s">
        <v>41</v>
      </c>
    </row>
    <row r="102" spans="1:6" ht="79.5" x14ac:dyDescent="0.25">
      <c r="A102" s="152" t="s">
        <v>141</v>
      </c>
      <c r="B102" s="153" t="s">
        <v>26</v>
      </c>
      <c r="C102" s="154" t="s">
        <v>142</v>
      </c>
      <c r="D102" s="155">
        <v>7967700</v>
      </c>
      <c r="E102" s="155">
        <v>3795176.1</v>
      </c>
      <c r="F102" s="155">
        <v>4172523.9</v>
      </c>
    </row>
    <row r="103" spans="1:6" ht="68.25" x14ac:dyDescent="0.25">
      <c r="A103" s="152" t="s">
        <v>143</v>
      </c>
      <c r="B103" s="153" t="s">
        <v>26</v>
      </c>
      <c r="C103" s="154" t="s">
        <v>144</v>
      </c>
      <c r="D103" s="155">
        <v>7967700</v>
      </c>
      <c r="E103" s="155">
        <v>3795176.1</v>
      </c>
      <c r="F103" s="155">
        <v>4172523.9</v>
      </c>
    </row>
    <row r="104" spans="1:6" ht="68.25" x14ac:dyDescent="0.25">
      <c r="A104" s="152" t="s">
        <v>145</v>
      </c>
      <c r="B104" s="153" t="s">
        <v>26</v>
      </c>
      <c r="C104" s="154" t="s">
        <v>146</v>
      </c>
      <c r="D104" s="155">
        <v>7967700</v>
      </c>
      <c r="E104" s="155">
        <v>3795176.1</v>
      </c>
      <c r="F104" s="155">
        <v>4172523.9</v>
      </c>
    </row>
    <row r="105" spans="1:6" ht="68.25" x14ac:dyDescent="0.25">
      <c r="A105" s="152" t="s">
        <v>145</v>
      </c>
      <c r="B105" s="153" t="s">
        <v>26</v>
      </c>
      <c r="C105" s="154" t="s">
        <v>147</v>
      </c>
      <c r="D105" s="155">
        <v>7967700</v>
      </c>
      <c r="E105" s="155">
        <v>3795176.1</v>
      </c>
      <c r="F105" s="155">
        <v>4172523.9</v>
      </c>
    </row>
    <row r="106" spans="1:6" ht="23.25" x14ac:dyDescent="0.25">
      <c r="A106" s="173" t="s">
        <v>148</v>
      </c>
      <c r="B106" s="174" t="s">
        <v>26</v>
      </c>
      <c r="C106" s="175" t="s">
        <v>149</v>
      </c>
      <c r="D106" s="176">
        <v>3557244.2</v>
      </c>
      <c r="E106" s="176">
        <v>3610846.6</v>
      </c>
      <c r="F106" s="176" t="s">
        <v>41</v>
      </c>
    </row>
    <row r="107" spans="1:6" x14ac:dyDescent="0.25">
      <c r="A107" s="152" t="s">
        <v>150</v>
      </c>
      <c r="B107" s="153" t="s">
        <v>26</v>
      </c>
      <c r="C107" s="154" t="s">
        <v>151</v>
      </c>
      <c r="D107" s="155">
        <v>3557244.2</v>
      </c>
      <c r="E107" s="155">
        <v>3610846.6</v>
      </c>
      <c r="F107" s="155" t="s">
        <v>41</v>
      </c>
    </row>
    <row r="108" spans="1:6" x14ac:dyDescent="0.25">
      <c r="A108" s="152" t="s">
        <v>152</v>
      </c>
      <c r="B108" s="153" t="s">
        <v>26</v>
      </c>
      <c r="C108" s="154" t="s">
        <v>153</v>
      </c>
      <c r="D108" s="155">
        <v>3557244.2</v>
      </c>
      <c r="E108" s="155">
        <v>3610846.6</v>
      </c>
      <c r="F108" s="155" t="s">
        <v>41</v>
      </c>
    </row>
    <row r="109" spans="1:6" ht="23.25" x14ac:dyDescent="0.25">
      <c r="A109" s="152" t="s">
        <v>154</v>
      </c>
      <c r="B109" s="153" t="s">
        <v>26</v>
      </c>
      <c r="C109" s="154" t="s">
        <v>155</v>
      </c>
      <c r="D109" s="155">
        <v>3557244.2</v>
      </c>
      <c r="E109" s="155">
        <v>3610846.6</v>
      </c>
      <c r="F109" s="155" t="s">
        <v>41</v>
      </c>
    </row>
    <row r="110" spans="1:6" ht="23.25" x14ac:dyDescent="0.25">
      <c r="A110" s="152" t="s">
        <v>156</v>
      </c>
      <c r="B110" s="153" t="s">
        <v>26</v>
      </c>
      <c r="C110" s="154" t="s">
        <v>1063</v>
      </c>
      <c r="D110" s="155" t="s">
        <v>41</v>
      </c>
      <c r="E110" s="155">
        <v>53602.400000000001</v>
      </c>
      <c r="F110" s="155" t="s">
        <v>41</v>
      </c>
    </row>
    <row r="111" spans="1:6" ht="23.25" x14ac:dyDescent="0.25">
      <c r="A111" s="152" t="s">
        <v>156</v>
      </c>
      <c r="B111" s="153" t="s">
        <v>26</v>
      </c>
      <c r="C111" s="154" t="s">
        <v>1064</v>
      </c>
      <c r="D111" s="155" t="s">
        <v>41</v>
      </c>
      <c r="E111" s="155">
        <v>53602.400000000001</v>
      </c>
      <c r="F111" s="155" t="s">
        <v>41</v>
      </c>
    </row>
    <row r="112" spans="1:6" ht="23.25" x14ac:dyDescent="0.25">
      <c r="A112" s="152" t="s">
        <v>156</v>
      </c>
      <c r="B112" s="153" t="s">
        <v>26</v>
      </c>
      <c r="C112" s="154" t="s">
        <v>157</v>
      </c>
      <c r="D112" s="155">
        <v>3557244.2</v>
      </c>
      <c r="E112" s="155">
        <v>3557244.2</v>
      </c>
      <c r="F112" s="155" t="s">
        <v>41</v>
      </c>
    </row>
    <row r="113" spans="1:6" ht="23.25" x14ac:dyDescent="0.25">
      <c r="A113" s="152" t="s">
        <v>156</v>
      </c>
      <c r="B113" s="153" t="s">
        <v>26</v>
      </c>
      <c r="C113" s="154" t="s">
        <v>158</v>
      </c>
      <c r="D113" s="155">
        <v>3557244.2</v>
      </c>
      <c r="E113" s="155">
        <v>3557244.2</v>
      </c>
      <c r="F113" s="155" t="s">
        <v>41</v>
      </c>
    </row>
    <row r="114" spans="1:6" ht="23.25" x14ac:dyDescent="0.25">
      <c r="A114" s="173" t="s">
        <v>159</v>
      </c>
      <c r="B114" s="174" t="s">
        <v>26</v>
      </c>
      <c r="C114" s="175" t="s">
        <v>160</v>
      </c>
      <c r="D114" s="176">
        <v>43479352</v>
      </c>
      <c r="E114" s="176">
        <v>41530896.219999999</v>
      </c>
      <c r="F114" s="176">
        <v>5563583.5</v>
      </c>
    </row>
    <row r="115" spans="1:6" ht="68.25" x14ac:dyDescent="0.25">
      <c r="A115" s="152" t="s">
        <v>161</v>
      </c>
      <c r="B115" s="153" t="s">
        <v>26</v>
      </c>
      <c r="C115" s="154" t="s">
        <v>162</v>
      </c>
      <c r="D115" s="155">
        <v>17354352</v>
      </c>
      <c r="E115" s="155">
        <v>12229956.550000001</v>
      </c>
      <c r="F115" s="155">
        <v>5124395.45</v>
      </c>
    </row>
    <row r="116" spans="1:6" ht="90.75" x14ac:dyDescent="0.25">
      <c r="A116" s="152" t="s">
        <v>163</v>
      </c>
      <c r="B116" s="153" t="s">
        <v>26</v>
      </c>
      <c r="C116" s="154" t="s">
        <v>164</v>
      </c>
      <c r="D116" s="155">
        <v>17354352</v>
      </c>
      <c r="E116" s="155">
        <v>12229956.550000001</v>
      </c>
      <c r="F116" s="155">
        <v>5124395.45</v>
      </c>
    </row>
    <row r="117" spans="1:6" ht="79.5" x14ac:dyDescent="0.25">
      <c r="A117" s="152" t="s">
        <v>165</v>
      </c>
      <c r="B117" s="153" t="s">
        <v>26</v>
      </c>
      <c r="C117" s="154" t="s">
        <v>166</v>
      </c>
      <c r="D117" s="155">
        <v>17354352</v>
      </c>
      <c r="E117" s="155">
        <v>12229956.550000001</v>
      </c>
      <c r="F117" s="155">
        <v>5124395.45</v>
      </c>
    </row>
    <row r="118" spans="1:6" ht="79.5" x14ac:dyDescent="0.25">
      <c r="A118" s="152" t="s">
        <v>165</v>
      </c>
      <c r="B118" s="153" t="s">
        <v>26</v>
      </c>
      <c r="C118" s="154" t="s">
        <v>167</v>
      </c>
      <c r="D118" s="155">
        <v>17354352</v>
      </c>
      <c r="E118" s="155">
        <v>12229956.550000001</v>
      </c>
      <c r="F118" s="155">
        <v>5124395.45</v>
      </c>
    </row>
    <row r="119" spans="1:6" ht="34.5" x14ac:dyDescent="0.25">
      <c r="A119" s="152" t="s">
        <v>168</v>
      </c>
      <c r="B119" s="153" t="s">
        <v>26</v>
      </c>
      <c r="C119" s="154" t="s">
        <v>169</v>
      </c>
      <c r="D119" s="155">
        <v>24575000</v>
      </c>
      <c r="E119" s="155">
        <v>28190127.719999999</v>
      </c>
      <c r="F119" s="155" t="s">
        <v>41</v>
      </c>
    </row>
    <row r="120" spans="1:6" ht="34.5" x14ac:dyDescent="0.25">
      <c r="A120" s="152" t="s">
        <v>170</v>
      </c>
      <c r="B120" s="153" t="s">
        <v>26</v>
      </c>
      <c r="C120" s="154" t="s">
        <v>171</v>
      </c>
      <c r="D120" s="155">
        <v>1550000</v>
      </c>
      <c r="E120" s="155">
        <v>5165127.72</v>
      </c>
      <c r="F120" s="155" t="s">
        <v>41</v>
      </c>
    </row>
    <row r="121" spans="1:6" ht="45.75" x14ac:dyDescent="0.25">
      <c r="A121" s="152" t="s">
        <v>172</v>
      </c>
      <c r="B121" s="153" t="s">
        <v>26</v>
      </c>
      <c r="C121" s="154" t="s">
        <v>173</v>
      </c>
      <c r="D121" s="155">
        <v>1550000</v>
      </c>
      <c r="E121" s="155">
        <v>5165127.72</v>
      </c>
      <c r="F121" s="155" t="s">
        <v>41</v>
      </c>
    </row>
    <row r="122" spans="1:6" ht="45.75" x14ac:dyDescent="0.25">
      <c r="A122" s="152" t="s">
        <v>172</v>
      </c>
      <c r="B122" s="153" t="s">
        <v>26</v>
      </c>
      <c r="C122" s="154" t="s">
        <v>174</v>
      </c>
      <c r="D122" s="155">
        <v>1550000</v>
      </c>
      <c r="E122" s="155">
        <v>5165127.72</v>
      </c>
      <c r="F122" s="155" t="s">
        <v>41</v>
      </c>
    </row>
    <row r="123" spans="1:6" ht="45.75" x14ac:dyDescent="0.25">
      <c r="A123" s="152" t="s">
        <v>175</v>
      </c>
      <c r="B123" s="153" t="s">
        <v>26</v>
      </c>
      <c r="C123" s="154" t="s">
        <v>176</v>
      </c>
      <c r="D123" s="155">
        <v>23025000</v>
      </c>
      <c r="E123" s="155">
        <v>23025000</v>
      </c>
      <c r="F123" s="155" t="s">
        <v>41</v>
      </c>
    </row>
    <row r="124" spans="1:6" ht="57" x14ac:dyDescent="0.25">
      <c r="A124" s="152" t="s">
        <v>177</v>
      </c>
      <c r="B124" s="153" t="s">
        <v>26</v>
      </c>
      <c r="C124" s="154" t="s">
        <v>178</v>
      </c>
      <c r="D124" s="155">
        <v>23025000</v>
      </c>
      <c r="E124" s="155">
        <v>23025000</v>
      </c>
      <c r="F124" s="155" t="s">
        <v>41</v>
      </c>
    </row>
    <row r="125" spans="1:6" ht="57" x14ac:dyDescent="0.25">
      <c r="A125" s="152" t="s">
        <v>177</v>
      </c>
      <c r="B125" s="153" t="s">
        <v>26</v>
      </c>
      <c r="C125" s="154" t="s">
        <v>179</v>
      </c>
      <c r="D125" s="155">
        <v>23025000</v>
      </c>
      <c r="E125" s="155">
        <v>23025000</v>
      </c>
      <c r="F125" s="155" t="s">
        <v>41</v>
      </c>
    </row>
    <row r="126" spans="1:6" ht="68.25" x14ac:dyDescent="0.25">
      <c r="A126" s="152" t="s">
        <v>180</v>
      </c>
      <c r="B126" s="153" t="s">
        <v>26</v>
      </c>
      <c r="C126" s="154" t="s">
        <v>181</v>
      </c>
      <c r="D126" s="155">
        <v>1550000</v>
      </c>
      <c r="E126" s="155">
        <v>1110811.95</v>
      </c>
      <c r="F126" s="155">
        <v>439188.05</v>
      </c>
    </row>
    <row r="127" spans="1:6" ht="68.25" x14ac:dyDescent="0.25">
      <c r="A127" s="152" t="s">
        <v>182</v>
      </c>
      <c r="B127" s="153" t="s">
        <v>26</v>
      </c>
      <c r="C127" s="154" t="s">
        <v>183</v>
      </c>
      <c r="D127" s="155">
        <v>1550000</v>
      </c>
      <c r="E127" s="155">
        <v>1110811.95</v>
      </c>
      <c r="F127" s="155">
        <v>439188.05</v>
      </c>
    </row>
    <row r="128" spans="1:6" ht="79.5" x14ac:dyDescent="0.25">
      <c r="A128" s="152" t="s">
        <v>184</v>
      </c>
      <c r="B128" s="153" t="s">
        <v>26</v>
      </c>
      <c r="C128" s="154" t="s">
        <v>185</v>
      </c>
      <c r="D128" s="155">
        <v>1550000</v>
      </c>
      <c r="E128" s="155">
        <v>1110811.95</v>
      </c>
      <c r="F128" s="155">
        <v>439188.05</v>
      </c>
    </row>
    <row r="129" spans="1:6" ht="79.5" x14ac:dyDescent="0.25">
      <c r="A129" s="152" t="s">
        <v>184</v>
      </c>
      <c r="B129" s="153" t="s">
        <v>26</v>
      </c>
      <c r="C129" s="154" t="s">
        <v>186</v>
      </c>
      <c r="D129" s="155">
        <v>1550000</v>
      </c>
      <c r="E129" s="155">
        <v>1110811.95</v>
      </c>
      <c r="F129" s="155">
        <v>439188.05</v>
      </c>
    </row>
    <row r="130" spans="1:6" x14ac:dyDescent="0.25">
      <c r="A130" s="173" t="s">
        <v>187</v>
      </c>
      <c r="B130" s="174" t="s">
        <v>26</v>
      </c>
      <c r="C130" s="175" t="s">
        <v>188</v>
      </c>
      <c r="D130" s="176">
        <v>450000</v>
      </c>
      <c r="E130" s="176">
        <v>347789.79</v>
      </c>
      <c r="F130" s="176">
        <v>112295.19</v>
      </c>
    </row>
    <row r="131" spans="1:6" ht="34.5" x14ac:dyDescent="0.25">
      <c r="A131" s="152" t="s">
        <v>719</v>
      </c>
      <c r="B131" s="153" t="s">
        <v>26</v>
      </c>
      <c r="C131" s="154" t="s">
        <v>720</v>
      </c>
      <c r="D131" s="155">
        <v>127209</v>
      </c>
      <c r="E131" s="155">
        <v>26988.21</v>
      </c>
      <c r="F131" s="155">
        <v>100220.79</v>
      </c>
    </row>
    <row r="132" spans="1:6" ht="45.75" x14ac:dyDescent="0.25">
      <c r="A132" s="152" t="s">
        <v>721</v>
      </c>
      <c r="B132" s="153" t="s">
        <v>26</v>
      </c>
      <c r="C132" s="154" t="s">
        <v>722</v>
      </c>
      <c r="D132" s="155">
        <v>127209</v>
      </c>
      <c r="E132" s="155">
        <v>26988.21</v>
      </c>
      <c r="F132" s="155">
        <v>100220.79</v>
      </c>
    </row>
    <row r="133" spans="1:6" ht="45.75" x14ac:dyDescent="0.25">
      <c r="A133" s="152" t="s">
        <v>721</v>
      </c>
      <c r="B133" s="153" t="s">
        <v>26</v>
      </c>
      <c r="C133" s="154" t="s">
        <v>723</v>
      </c>
      <c r="D133" s="155">
        <v>127209</v>
      </c>
      <c r="E133" s="155">
        <v>26988.21</v>
      </c>
      <c r="F133" s="155">
        <v>100220.79</v>
      </c>
    </row>
    <row r="134" spans="1:6" ht="102" x14ac:dyDescent="0.25">
      <c r="A134" s="152" t="s">
        <v>724</v>
      </c>
      <c r="B134" s="153" t="s">
        <v>26</v>
      </c>
      <c r="C134" s="154" t="s">
        <v>725</v>
      </c>
      <c r="D134" s="155" t="s">
        <v>41</v>
      </c>
      <c r="E134" s="155">
        <v>16925.57</v>
      </c>
      <c r="F134" s="155" t="s">
        <v>41</v>
      </c>
    </row>
    <row r="135" spans="1:6" ht="45.75" x14ac:dyDescent="0.25">
      <c r="A135" s="152" t="s">
        <v>726</v>
      </c>
      <c r="B135" s="153" t="s">
        <v>26</v>
      </c>
      <c r="C135" s="154" t="s">
        <v>727</v>
      </c>
      <c r="D135" s="155" t="s">
        <v>41</v>
      </c>
      <c r="E135" s="155">
        <v>16925.57</v>
      </c>
      <c r="F135" s="155" t="s">
        <v>41</v>
      </c>
    </row>
    <row r="136" spans="1:6" ht="68.25" x14ac:dyDescent="0.25">
      <c r="A136" s="152" t="s">
        <v>728</v>
      </c>
      <c r="B136" s="153" t="s">
        <v>26</v>
      </c>
      <c r="C136" s="154" t="s">
        <v>729</v>
      </c>
      <c r="D136" s="155" t="s">
        <v>41</v>
      </c>
      <c r="E136" s="155">
        <v>16925.57</v>
      </c>
      <c r="F136" s="155" t="s">
        <v>41</v>
      </c>
    </row>
    <row r="137" spans="1:6" ht="68.25" x14ac:dyDescent="0.25">
      <c r="A137" s="152" t="s">
        <v>728</v>
      </c>
      <c r="B137" s="153" t="s">
        <v>26</v>
      </c>
      <c r="C137" s="154" t="s">
        <v>730</v>
      </c>
      <c r="D137" s="155" t="s">
        <v>41</v>
      </c>
      <c r="E137" s="155">
        <v>16925.57</v>
      </c>
      <c r="F137" s="155" t="s">
        <v>41</v>
      </c>
    </row>
    <row r="138" spans="1:6" ht="23.25" x14ac:dyDescent="0.25">
      <c r="A138" s="152" t="s">
        <v>731</v>
      </c>
      <c r="B138" s="153" t="s">
        <v>26</v>
      </c>
      <c r="C138" s="154" t="s">
        <v>732</v>
      </c>
      <c r="D138" s="155">
        <v>322791</v>
      </c>
      <c r="E138" s="155">
        <v>303876.00999999995</v>
      </c>
      <c r="F138" s="155">
        <v>12074.4</v>
      </c>
    </row>
    <row r="139" spans="1:6" ht="68.25" x14ac:dyDescent="0.25">
      <c r="A139" s="152" t="s">
        <v>733</v>
      </c>
      <c r="B139" s="153" t="s">
        <v>26</v>
      </c>
      <c r="C139" s="154" t="s">
        <v>734</v>
      </c>
      <c r="D139" s="155">
        <v>322791</v>
      </c>
      <c r="E139" s="155">
        <v>303876.00999999995</v>
      </c>
      <c r="F139" s="155">
        <v>12074.4</v>
      </c>
    </row>
    <row r="140" spans="1:6" ht="124.5" x14ac:dyDescent="0.25">
      <c r="A140" s="152" t="s">
        <v>735</v>
      </c>
      <c r="B140" s="153" t="s">
        <v>26</v>
      </c>
      <c r="C140" s="154" t="s">
        <v>736</v>
      </c>
      <c r="D140" s="155">
        <v>322791</v>
      </c>
      <c r="E140" s="155">
        <v>303876.00999999995</v>
      </c>
      <c r="F140" s="155">
        <v>12074.4</v>
      </c>
    </row>
    <row r="141" spans="1:6" ht="124.5" x14ac:dyDescent="0.25">
      <c r="A141" s="152" t="s">
        <v>735</v>
      </c>
      <c r="B141" s="153" t="s">
        <v>26</v>
      </c>
      <c r="C141" s="154" t="s">
        <v>737</v>
      </c>
      <c r="D141" s="155">
        <v>322791</v>
      </c>
      <c r="E141" s="155">
        <v>310716.59999999998</v>
      </c>
      <c r="F141" s="155">
        <v>12074.4</v>
      </c>
    </row>
    <row r="142" spans="1:6" ht="124.5" x14ac:dyDescent="0.25">
      <c r="A142" s="152" t="s">
        <v>735</v>
      </c>
      <c r="B142" s="153" t="s">
        <v>26</v>
      </c>
      <c r="C142" s="154" t="s">
        <v>738</v>
      </c>
      <c r="D142" s="155" t="s">
        <v>41</v>
      </c>
      <c r="E142" s="155">
        <v>-6840.59</v>
      </c>
      <c r="F142" s="155" t="s">
        <v>41</v>
      </c>
    </row>
    <row r="143" spans="1:6" x14ac:dyDescent="0.25">
      <c r="A143" s="173" t="s">
        <v>739</v>
      </c>
      <c r="B143" s="174" t="s">
        <v>26</v>
      </c>
      <c r="C143" s="175" t="s">
        <v>740</v>
      </c>
      <c r="D143" s="176">
        <v>70866231.040000007</v>
      </c>
      <c r="E143" s="176">
        <v>70911687.75</v>
      </c>
      <c r="F143" s="176" t="s">
        <v>41</v>
      </c>
    </row>
    <row r="144" spans="1:6" x14ac:dyDescent="0.25">
      <c r="A144" s="152" t="s">
        <v>1065</v>
      </c>
      <c r="B144" s="153" t="s">
        <v>26</v>
      </c>
      <c r="C144" s="154" t="s">
        <v>1066</v>
      </c>
      <c r="D144" s="155" t="s">
        <v>41</v>
      </c>
      <c r="E144" s="155">
        <v>45456.71</v>
      </c>
      <c r="F144" s="155" t="s">
        <v>41</v>
      </c>
    </row>
    <row r="145" spans="1:6" ht="23.25" x14ac:dyDescent="0.25">
      <c r="A145" s="152" t="s">
        <v>1067</v>
      </c>
      <c r="B145" s="153" t="s">
        <v>26</v>
      </c>
      <c r="C145" s="154" t="s">
        <v>1068</v>
      </c>
      <c r="D145" s="155" t="s">
        <v>41</v>
      </c>
      <c r="E145" s="155">
        <v>45456.71</v>
      </c>
      <c r="F145" s="155" t="s">
        <v>41</v>
      </c>
    </row>
    <row r="146" spans="1:6" ht="23.25" x14ac:dyDescent="0.25">
      <c r="A146" s="152" t="s">
        <v>1067</v>
      </c>
      <c r="B146" s="153" t="s">
        <v>26</v>
      </c>
      <c r="C146" s="154" t="s">
        <v>1069</v>
      </c>
      <c r="D146" s="155" t="s">
        <v>41</v>
      </c>
      <c r="E146" s="155">
        <v>45456.71</v>
      </c>
      <c r="F146" s="155" t="s">
        <v>41</v>
      </c>
    </row>
    <row r="147" spans="1:6" x14ac:dyDescent="0.25">
      <c r="A147" s="152" t="s">
        <v>741</v>
      </c>
      <c r="B147" s="153" t="s">
        <v>26</v>
      </c>
      <c r="C147" s="154" t="s">
        <v>742</v>
      </c>
      <c r="D147" s="155">
        <v>70866231.040000007</v>
      </c>
      <c r="E147" s="155">
        <v>70866231.040000007</v>
      </c>
      <c r="F147" s="155" t="s">
        <v>41</v>
      </c>
    </row>
    <row r="148" spans="1:6" ht="23.25" x14ac:dyDescent="0.25">
      <c r="A148" s="152" t="s">
        <v>743</v>
      </c>
      <c r="B148" s="153" t="s">
        <v>26</v>
      </c>
      <c r="C148" s="154" t="s">
        <v>744</v>
      </c>
      <c r="D148" s="155">
        <v>70866231.040000007</v>
      </c>
      <c r="E148" s="155">
        <v>70866231.040000007</v>
      </c>
      <c r="F148" s="155" t="s">
        <v>41</v>
      </c>
    </row>
    <row r="149" spans="1:6" ht="23.25" x14ac:dyDescent="0.25">
      <c r="A149" s="152" t="s">
        <v>743</v>
      </c>
      <c r="B149" s="153" t="s">
        <v>26</v>
      </c>
      <c r="C149" s="154" t="s">
        <v>745</v>
      </c>
      <c r="D149" s="155">
        <v>70866231.040000007</v>
      </c>
      <c r="E149" s="155">
        <v>70866231.040000007</v>
      </c>
      <c r="F149" s="155" t="s">
        <v>41</v>
      </c>
    </row>
    <row r="150" spans="1:6" x14ac:dyDescent="0.25">
      <c r="A150" s="173" t="s">
        <v>189</v>
      </c>
      <c r="B150" s="174" t="s">
        <v>26</v>
      </c>
      <c r="C150" s="175" t="s">
        <v>190</v>
      </c>
      <c r="D150" s="176">
        <v>289707009.38</v>
      </c>
      <c r="E150" s="176">
        <v>68717794.890000001</v>
      </c>
      <c r="F150" s="176">
        <v>219280233.49000001</v>
      </c>
    </row>
    <row r="151" spans="1:6" ht="34.5" x14ac:dyDescent="0.25">
      <c r="A151" s="173" t="s">
        <v>191</v>
      </c>
      <c r="B151" s="174" t="s">
        <v>26</v>
      </c>
      <c r="C151" s="175" t="s">
        <v>192</v>
      </c>
      <c r="D151" s="176">
        <v>289707009.38</v>
      </c>
      <c r="E151" s="176">
        <v>70426775.890000001</v>
      </c>
      <c r="F151" s="176">
        <v>219280233.49000001</v>
      </c>
    </row>
    <row r="152" spans="1:6" ht="23.25" x14ac:dyDescent="0.25">
      <c r="A152" s="152" t="s">
        <v>193</v>
      </c>
      <c r="B152" s="153" t="s">
        <v>26</v>
      </c>
      <c r="C152" s="154" t="s">
        <v>194</v>
      </c>
      <c r="D152" s="155">
        <v>71890900</v>
      </c>
      <c r="E152" s="155">
        <v>43134540</v>
      </c>
      <c r="F152" s="155">
        <v>28756360</v>
      </c>
    </row>
    <row r="153" spans="1:6" ht="45.75" x14ac:dyDescent="0.25">
      <c r="A153" s="152" t="s">
        <v>746</v>
      </c>
      <c r="B153" s="153" t="s">
        <v>26</v>
      </c>
      <c r="C153" s="154" t="s">
        <v>747</v>
      </c>
      <c r="D153" s="155">
        <v>71890900</v>
      </c>
      <c r="E153" s="155">
        <v>43134540</v>
      </c>
      <c r="F153" s="155">
        <v>28756360</v>
      </c>
    </row>
    <row r="154" spans="1:6" ht="34.5" x14ac:dyDescent="0.25">
      <c r="A154" s="152" t="s">
        <v>748</v>
      </c>
      <c r="B154" s="153" t="s">
        <v>26</v>
      </c>
      <c r="C154" s="154" t="s">
        <v>749</v>
      </c>
      <c r="D154" s="155">
        <v>71890900</v>
      </c>
      <c r="E154" s="155">
        <v>43134540</v>
      </c>
      <c r="F154" s="155">
        <v>28756360</v>
      </c>
    </row>
    <row r="155" spans="1:6" ht="34.5" x14ac:dyDescent="0.25">
      <c r="A155" s="152" t="s">
        <v>748</v>
      </c>
      <c r="B155" s="153" t="s">
        <v>26</v>
      </c>
      <c r="C155" s="154" t="s">
        <v>750</v>
      </c>
      <c r="D155" s="155">
        <v>71890900</v>
      </c>
      <c r="E155" s="155">
        <v>43134540</v>
      </c>
      <c r="F155" s="155">
        <v>28756360</v>
      </c>
    </row>
    <row r="156" spans="1:6" ht="23.25" x14ac:dyDescent="0.25">
      <c r="A156" s="152" t="s">
        <v>195</v>
      </c>
      <c r="B156" s="153" t="s">
        <v>26</v>
      </c>
      <c r="C156" s="154" t="s">
        <v>196</v>
      </c>
      <c r="D156" s="155">
        <v>196595215.38</v>
      </c>
      <c r="E156" s="155">
        <v>21930470.460000001</v>
      </c>
      <c r="F156" s="155">
        <v>174664744.91999999</v>
      </c>
    </row>
    <row r="157" spans="1:6" ht="34.5" x14ac:dyDescent="0.25">
      <c r="A157" s="152" t="s">
        <v>1070</v>
      </c>
      <c r="B157" s="153" t="s">
        <v>26</v>
      </c>
      <c r="C157" s="154" t="s">
        <v>1071</v>
      </c>
      <c r="D157" s="155">
        <v>48547660</v>
      </c>
      <c r="E157" s="155" t="s">
        <v>41</v>
      </c>
      <c r="F157" s="155">
        <v>48547660</v>
      </c>
    </row>
    <row r="158" spans="1:6" ht="34.5" x14ac:dyDescent="0.25">
      <c r="A158" s="152" t="s">
        <v>1072</v>
      </c>
      <c r="B158" s="153" t="s">
        <v>26</v>
      </c>
      <c r="C158" s="154" t="s">
        <v>1073</v>
      </c>
      <c r="D158" s="155">
        <v>48547660</v>
      </c>
      <c r="E158" s="155" t="s">
        <v>41</v>
      </c>
      <c r="F158" s="155">
        <v>48547660</v>
      </c>
    </row>
    <row r="159" spans="1:6" ht="34.5" x14ac:dyDescent="0.25">
      <c r="A159" s="152" t="s">
        <v>1072</v>
      </c>
      <c r="B159" s="153" t="s">
        <v>26</v>
      </c>
      <c r="C159" s="154" t="s">
        <v>1074</v>
      </c>
      <c r="D159" s="155">
        <v>48547660</v>
      </c>
      <c r="E159" s="155" t="s">
        <v>41</v>
      </c>
      <c r="F159" s="155">
        <v>48547660</v>
      </c>
    </row>
    <row r="160" spans="1:6" ht="68.25" x14ac:dyDescent="0.25">
      <c r="A160" s="152" t="s">
        <v>197</v>
      </c>
      <c r="B160" s="153" t="s">
        <v>26</v>
      </c>
      <c r="C160" s="154" t="s">
        <v>198</v>
      </c>
      <c r="D160" s="155">
        <v>39127634</v>
      </c>
      <c r="E160" s="155" t="s">
        <v>41</v>
      </c>
      <c r="F160" s="155">
        <v>39127634</v>
      </c>
    </row>
    <row r="161" spans="1:6" ht="79.5" x14ac:dyDescent="0.25">
      <c r="A161" s="152" t="s">
        <v>199</v>
      </c>
      <c r="B161" s="153" t="s">
        <v>26</v>
      </c>
      <c r="C161" s="154" t="s">
        <v>200</v>
      </c>
      <c r="D161" s="155">
        <v>39127634</v>
      </c>
      <c r="E161" s="155" t="s">
        <v>41</v>
      </c>
      <c r="F161" s="155">
        <v>39127634</v>
      </c>
    </row>
    <row r="162" spans="1:6" ht="79.5" x14ac:dyDescent="0.25">
      <c r="A162" s="152" t="s">
        <v>199</v>
      </c>
      <c r="B162" s="153" t="s">
        <v>26</v>
      </c>
      <c r="C162" s="154" t="s">
        <v>751</v>
      </c>
      <c r="D162" s="155">
        <v>39127634</v>
      </c>
      <c r="E162" s="155" t="s">
        <v>41</v>
      </c>
      <c r="F162" s="155">
        <v>39127634</v>
      </c>
    </row>
    <row r="163" spans="1:6" ht="79.5" x14ac:dyDescent="0.25">
      <c r="A163" s="152" t="s">
        <v>1075</v>
      </c>
      <c r="B163" s="153" t="s">
        <v>26</v>
      </c>
      <c r="C163" s="154" t="s">
        <v>1076</v>
      </c>
      <c r="D163" s="155">
        <v>14512249.619999999</v>
      </c>
      <c r="E163" s="155" t="s">
        <v>41</v>
      </c>
      <c r="F163" s="155">
        <v>14512249.619999999</v>
      </c>
    </row>
    <row r="164" spans="1:6" ht="79.5" x14ac:dyDescent="0.25">
      <c r="A164" s="152" t="s">
        <v>1077</v>
      </c>
      <c r="B164" s="153" t="s">
        <v>26</v>
      </c>
      <c r="C164" s="154" t="s">
        <v>1078</v>
      </c>
      <c r="D164" s="155">
        <v>14512249.619999999</v>
      </c>
      <c r="E164" s="155" t="s">
        <v>41</v>
      </c>
      <c r="F164" s="155">
        <v>14512249.619999999</v>
      </c>
    </row>
    <row r="165" spans="1:6" ht="79.5" x14ac:dyDescent="0.25">
      <c r="A165" s="152" t="s">
        <v>1077</v>
      </c>
      <c r="B165" s="153" t="s">
        <v>26</v>
      </c>
      <c r="C165" s="154" t="s">
        <v>1079</v>
      </c>
      <c r="D165" s="155">
        <v>14512249.619999999</v>
      </c>
      <c r="E165" s="155" t="s">
        <v>41</v>
      </c>
      <c r="F165" s="155">
        <v>14512249.619999999</v>
      </c>
    </row>
    <row r="166" spans="1:6" ht="23.25" x14ac:dyDescent="0.25">
      <c r="A166" s="152" t="s">
        <v>201</v>
      </c>
      <c r="B166" s="153" t="s">
        <v>26</v>
      </c>
      <c r="C166" s="154" t="s">
        <v>202</v>
      </c>
      <c r="D166" s="155">
        <v>16747061.76</v>
      </c>
      <c r="E166" s="155">
        <v>16239575.039999999</v>
      </c>
      <c r="F166" s="155">
        <v>507486.71999999997</v>
      </c>
    </row>
    <row r="167" spans="1:6" ht="34.5" x14ac:dyDescent="0.25">
      <c r="A167" s="152" t="s">
        <v>203</v>
      </c>
      <c r="B167" s="153" t="s">
        <v>26</v>
      </c>
      <c r="C167" s="154" t="s">
        <v>204</v>
      </c>
      <c r="D167" s="155">
        <v>16747061.76</v>
      </c>
      <c r="E167" s="155">
        <v>16239575.039999999</v>
      </c>
      <c r="F167" s="155">
        <v>507486.71999999997</v>
      </c>
    </row>
    <row r="168" spans="1:6" ht="34.5" x14ac:dyDescent="0.25">
      <c r="A168" s="152" t="s">
        <v>203</v>
      </c>
      <c r="B168" s="153" t="s">
        <v>26</v>
      </c>
      <c r="C168" s="154" t="s">
        <v>205</v>
      </c>
      <c r="D168" s="155">
        <v>16747061.76</v>
      </c>
      <c r="E168" s="155">
        <v>16239575.039999999</v>
      </c>
      <c r="F168" s="155">
        <v>507486.71999999997</v>
      </c>
    </row>
    <row r="169" spans="1:6" ht="23.25" x14ac:dyDescent="0.25">
      <c r="A169" s="152" t="s">
        <v>1080</v>
      </c>
      <c r="B169" s="153" t="s">
        <v>26</v>
      </c>
      <c r="C169" s="154" t="s">
        <v>1081</v>
      </c>
      <c r="D169" s="155">
        <v>348800</v>
      </c>
      <c r="E169" s="155" t="s">
        <v>41</v>
      </c>
      <c r="F169" s="155">
        <v>348800</v>
      </c>
    </row>
    <row r="170" spans="1:6" ht="23.25" x14ac:dyDescent="0.25">
      <c r="A170" s="152" t="s">
        <v>1082</v>
      </c>
      <c r="B170" s="153" t="s">
        <v>26</v>
      </c>
      <c r="C170" s="154" t="s">
        <v>1083</v>
      </c>
      <c r="D170" s="155">
        <v>348800</v>
      </c>
      <c r="E170" s="155" t="s">
        <v>41</v>
      </c>
      <c r="F170" s="155">
        <v>348800</v>
      </c>
    </row>
    <row r="171" spans="1:6" ht="23.25" x14ac:dyDescent="0.25">
      <c r="A171" s="152" t="s">
        <v>1082</v>
      </c>
      <c r="B171" s="153" t="s">
        <v>26</v>
      </c>
      <c r="C171" s="154" t="s">
        <v>1084</v>
      </c>
      <c r="D171" s="155">
        <v>348800</v>
      </c>
      <c r="E171" s="155" t="s">
        <v>41</v>
      </c>
      <c r="F171" s="155">
        <v>348800</v>
      </c>
    </row>
    <row r="172" spans="1:6" ht="23.25" x14ac:dyDescent="0.25">
      <c r="A172" s="152" t="s">
        <v>206</v>
      </c>
      <c r="B172" s="153" t="s">
        <v>26</v>
      </c>
      <c r="C172" s="154" t="s">
        <v>207</v>
      </c>
      <c r="D172" s="155">
        <v>29962000</v>
      </c>
      <c r="E172" s="155" t="s">
        <v>41</v>
      </c>
      <c r="F172" s="155">
        <v>29962000</v>
      </c>
    </row>
    <row r="173" spans="1:6" ht="34.5" x14ac:dyDescent="0.25">
      <c r="A173" s="152" t="s">
        <v>208</v>
      </c>
      <c r="B173" s="153" t="s">
        <v>26</v>
      </c>
      <c r="C173" s="154" t="s">
        <v>209</v>
      </c>
      <c r="D173" s="155">
        <v>29962000</v>
      </c>
      <c r="E173" s="155" t="s">
        <v>41</v>
      </c>
      <c r="F173" s="155">
        <v>29962000</v>
      </c>
    </row>
    <row r="174" spans="1:6" ht="34.5" x14ac:dyDescent="0.25">
      <c r="A174" s="152" t="s">
        <v>208</v>
      </c>
      <c r="B174" s="153" t="s">
        <v>26</v>
      </c>
      <c r="C174" s="154" t="s">
        <v>210</v>
      </c>
      <c r="D174" s="155">
        <v>29962000</v>
      </c>
      <c r="E174" s="155" t="s">
        <v>41</v>
      </c>
      <c r="F174" s="155">
        <v>29962000</v>
      </c>
    </row>
    <row r="175" spans="1:6" x14ac:dyDescent="0.25">
      <c r="A175" s="152" t="s">
        <v>211</v>
      </c>
      <c r="B175" s="153" t="s">
        <v>26</v>
      </c>
      <c r="C175" s="154" t="s">
        <v>212</v>
      </c>
      <c r="D175" s="155">
        <v>47349810</v>
      </c>
      <c r="E175" s="155">
        <v>5690895.4199999999</v>
      </c>
      <c r="F175" s="155">
        <v>41658914.579999998</v>
      </c>
    </row>
    <row r="176" spans="1:6" x14ac:dyDescent="0.25">
      <c r="A176" s="152" t="s">
        <v>213</v>
      </c>
      <c r="B176" s="153" t="s">
        <v>26</v>
      </c>
      <c r="C176" s="154" t="s">
        <v>214</v>
      </c>
      <c r="D176" s="155">
        <v>47349810</v>
      </c>
      <c r="E176" s="155">
        <v>5690895.4199999999</v>
      </c>
      <c r="F176" s="155">
        <v>41658914.579999998</v>
      </c>
    </row>
    <row r="177" spans="1:6" x14ac:dyDescent="0.25">
      <c r="A177" s="152" t="s">
        <v>213</v>
      </c>
      <c r="B177" s="153" t="s">
        <v>26</v>
      </c>
      <c r="C177" s="154" t="s">
        <v>215</v>
      </c>
      <c r="D177" s="155">
        <v>47349810</v>
      </c>
      <c r="E177" s="155">
        <v>5690895.4199999999</v>
      </c>
      <c r="F177" s="155">
        <v>41658914.579999998</v>
      </c>
    </row>
    <row r="178" spans="1:6" x14ac:dyDescent="0.25">
      <c r="A178" s="152" t="s">
        <v>216</v>
      </c>
      <c r="B178" s="153" t="s">
        <v>26</v>
      </c>
      <c r="C178" s="154" t="s">
        <v>217</v>
      </c>
      <c r="D178" s="155">
        <v>21220894</v>
      </c>
      <c r="E178" s="155">
        <v>5361765.43</v>
      </c>
      <c r="F178" s="155">
        <v>15859128.57</v>
      </c>
    </row>
    <row r="179" spans="1:6" ht="23.25" x14ac:dyDescent="0.25">
      <c r="A179" s="152" t="s">
        <v>218</v>
      </c>
      <c r="B179" s="153" t="s">
        <v>26</v>
      </c>
      <c r="C179" s="154" t="s">
        <v>219</v>
      </c>
      <c r="D179" s="155">
        <v>21220894</v>
      </c>
      <c r="E179" s="155">
        <v>5361765.43</v>
      </c>
      <c r="F179" s="155">
        <v>15859128.57</v>
      </c>
    </row>
    <row r="180" spans="1:6" ht="23.25" x14ac:dyDescent="0.25">
      <c r="A180" s="152" t="s">
        <v>220</v>
      </c>
      <c r="B180" s="153" t="s">
        <v>26</v>
      </c>
      <c r="C180" s="154" t="s">
        <v>221</v>
      </c>
      <c r="D180" s="155">
        <v>21220894</v>
      </c>
      <c r="E180" s="155">
        <v>5361765.43</v>
      </c>
      <c r="F180" s="155">
        <v>15859128.57</v>
      </c>
    </row>
    <row r="181" spans="1:6" ht="23.25" x14ac:dyDescent="0.25">
      <c r="A181" s="152" t="s">
        <v>220</v>
      </c>
      <c r="B181" s="153" t="s">
        <v>26</v>
      </c>
      <c r="C181" s="154" t="s">
        <v>222</v>
      </c>
      <c r="D181" s="155">
        <v>21220894</v>
      </c>
      <c r="E181" s="155">
        <v>5361765.43</v>
      </c>
      <c r="F181" s="155">
        <v>15859128.57</v>
      </c>
    </row>
    <row r="182" spans="1:6" ht="34.5" x14ac:dyDescent="0.25">
      <c r="A182" s="173" t="s">
        <v>223</v>
      </c>
      <c r="B182" s="174" t="s">
        <v>26</v>
      </c>
      <c r="C182" s="175" t="s">
        <v>224</v>
      </c>
      <c r="D182" s="176" t="s">
        <v>41</v>
      </c>
      <c r="E182" s="176">
        <v>-1708981</v>
      </c>
      <c r="F182" s="176" t="s">
        <v>41</v>
      </c>
    </row>
    <row r="183" spans="1:6" ht="45.75" x14ac:dyDescent="0.25">
      <c r="A183" s="173" t="s">
        <v>225</v>
      </c>
      <c r="B183" s="174" t="s">
        <v>26</v>
      </c>
      <c r="C183" s="175" t="s">
        <v>226</v>
      </c>
      <c r="D183" s="176" t="s">
        <v>41</v>
      </c>
      <c r="E183" s="176">
        <v>-1708981</v>
      </c>
      <c r="F183" s="176" t="s">
        <v>41</v>
      </c>
    </row>
    <row r="184" spans="1:6" ht="45.75" x14ac:dyDescent="0.25">
      <c r="A184" s="152" t="s">
        <v>227</v>
      </c>
      <c r="B184" s="153" t="s">
        <v>26</v>
      </c>
      <c r="C184" s="154" t="s">
        <v>228</v>
      </c>
      <c r="D184" s="155" t="s">
        <v>41</v>
      </c>
      <c r="E184" s="155">
        <v>-1708981</v>
      </c>
      <c r="F184" s="155" t="s">
        <v>41</v>
      </c>
    </row>
    <row r="185" spans="1:6" ht="45.75" x14ac:dyDescent="0.25">
      <c r="A185" s="152" t="s">
        <v>227</v>
      </c>
      <c r="B185" s="153" t="s">
        <v>26</v>
      </c>
      <c r="C185" s="154" t="s">
        <v>229</v>
      </c>
      <c r="D185" s="155" t="s">
        <v>41</v>
      </c>
      <c r="E185" s="155">
        <v>-1708981</v>
      </c>
      <c r="F185" s="155" t="s">
        <v>41</v>
      </c>
    </row>
  </sheetData>
  <autoFilter ref="A20:F185"/>
  <mergeCells count="10">
    <mergeCell ref="A7:E7"/>
    <mergeCell ref="B12:D12"/>
    <mergeCell ref="B13:D13"/>
    <mergeCell ref="A16:F16"/>
    <mergeCell ref="A17:A19"/>
    <mergeCell ref="B17:B19"/>
    <mergeCell ref="C17:C19"/>
    <mergeCell ref="D17:D19"/>
    <mergeCell ref="E17:E19"/>
    <mergeCell ref="F17:F19"/>
  </mergeCells>
  <pageMargins left="0.98" right="0.34" top="0.61" bottom="0.39370078740157483" header="0.33" footer="0.39370078740157483"/>
  <pageSetup paperSize="9" scale="75" fitToHeight="0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5"/>
  <sheetViews>
    <sheetView tabSelected="1" zoomScaleNormal="100" zoomScaleSheetLayoutView="100" workbookViewId="0">
      <selection activeCell="G23" sqref="G23"/>
    </sheetView>
  </sheetViews>
  <sheetFormatPr defaultRowHeight="15" x14ac:dyDescent="0.25"/>
  <cols>
    <col min="1" max="1" width="50.7109375" style="124" customWidth="1"/>
    <col min="2" max="2" width="8.85546875" style="124" customWidth="1"/>
    <col min="3" max="3" width="22.42578125" style="124" customWidth="1"/>
    <col min="4" max="5" width="15.42578125" style="124" customWidth="1"/>
    <col min="6" max="6" width="15.7109375" style="124" customWidth="1"/>
    <col min="7" max="7" width="1.5703125" style="124" customWidth="1"/>
    <col min="8" max="16384" width="9.140625" style="124"/>
  </cols>
  <sheetData>
    <row r="1" spans="1:6" ht="14.1" customHeight="1" x14ac:dyDescent="0.25">
      <c r="A1" s="219" t="s">
        <v>230</v>
      </c>
      <c r="B1" s="220"/>
      <c r="C1" s="220"/>
      <c r="D1" s="220"/>
      <c r="E1" s="220"/>
      <c r="F1" s="123" t="s">
        <v>231</v>
      </c>
    </row>
    <row r="2" spans="1:6" ht="14.1" customHeight="1" x14ac:dyDescent="0.25">
      <c r="A2" s="177"/>
      <c r="B2" s="177"/>
      <c r="C2" s="177"/>
      <c r="D2" s="177"/>
      <c r="E2" s="177"/>
      <c r="F2" s="177"/>
    </row>
    <row r="3" spans="1:6" ht="12" customHeight="1" x14ac:dyDescent="0.25">
      <c r="A3" s="215" t="s">
        <v>16</v>
      </c>
      <c r="B3" s="215" t="s">
        <v>17</v>
      </c>
      <c r="C3" s="215" t="s">
        <v>232</v>
      </c>
      <c r="D3" s="217" t="s">
        <v>19</v>
      </c>
      <c r="E3" s="217" t="s">
        <v>20</v>
      </c>
      <c r="F3" s="215" t="s">
        <v>21</v>
      </c>
    </row>
    <row r="4" spans="1:6" ht="12" customHeight="1" x14ac:dyDescent="0.25">
      <c r="A4" s="216"/>
      <c r="B4" s="216"/>
      <c r="C4" s="216"/>
      <c r="D4" s="218"/>
      <c r="E4" s="218"/>
      <c r="F4" s="216"/>
    </row>
    <row r="5" spans="1:6" ht="11.1" customHeight="1" x14ac:dyDescent="0.25">
      <c r="A5" s="216"/>
      <c r="B5" s="216"/>
      <c r="C5" s="216"/>
      <c r="D5" s="218"/>
      <c r="E5" s="218"/>
      <c r="F5" s="216"/>
    </row>
    <row r="6" spans="1:6" ht="12" customHeight="1" x14ac:dyDescent="0.25">
      <c r="A6" s="141">
        <v>1</v>
      </c>
      <c r="B6" s="142">
        <v>2</v>
      </c>
      <c r="C6" s="178">
        <v>3</v>
      </c>
      <c r="D6" s="179" t="s">
        <v>22</v>
      </c>
      <c r="E6" s="179" t="s">
        <v>23</v>
      </c>
      <c r="F6" s="179" t="s">
        <v>24</v>
      </c>
    </row>
    <row r="7" spans="1:6" s="131" customFormat="1" ht="16.5" customHeight="1" x14ac:dyDescent="0.2">
      <c r="A7" s="144" t="s">
        <v>233</v>
      </c>
      <c r="B7" s="180">
        <v>200</v>
      </c>
      <c r="C7" s="146" t="s">
        <v>27</v>
      </c>
      <c r="D7" s="147">
        <v>650502542.22000003</v>
      </c>
      <c r="E7" s="147">
        <v>180221691.21000001</v>
      </c>
      <c r="F7" s="181">
        <v>470280851.00999999</v>
      </c>
    </row>
    <row r="8" spans="1:6" ht="12" customHeight="1" x14ac:dyDescent="0.25">
      <c r="A8" s="148" t="s">
        <v>28</v>
      </c>
      <c r="B8" s="182"/>
      <c r="C8" s="150"/>
      <c r="D8" s="183"/>
      <c r="E8" s="183"/>
      <c r="F8" s="184"/>
    </row>
    <row r="9" spans="1:6" x14ac:dyDescent="0.25">
      <c r="A9" s="185" t="s">
        <v>235</v>
      </c>
      <c r="B9" s="186" t="s">
        <v>234</v>
      </c>
      <c r="C9" s="187" t="s">
        <v>236</v>
      </c>
      <c r="D9" s="188">
        <f>-598859+37142692.79</f>
        <v>36543833.789999999</v>
      </c>
      <c r="E9" s="188">
        <v>15307356.689999999</v>
      </c>
      <c r="F9" s="189">
        <f>D9-E9</f>
        <v>21236477.100000001</v>
      </c>
    </row>
    <row r="10" spans="1:6" ht="34.5" x14ac:dyDescent="0.25">
      <c r="A10" s="161" t="s">
        <v>242</v>
      </c>
      <c r="B10" s="169" t="s">
        <v>234</v>
      </c>
      <c r="C10" s="170" t="s">
        <v>243</v>
      </c>
      <c r="D10" s="171">
        <v>4262500</v>
      </c>
      <c r="E10" s="171">
        <v>1904259.26</v>
      </c>
      <c r="F10" s="172">
        <v>2358240.7400000002</v>
      </c>
    </row>
    <row r="11" spans="1:6" ht="23.25" x14ac:dyDescent="0.25">
      <c r="A11" s="161" t="s">
        <v>703</v>
      </c>
      <c r="B11" s="169" t="s">
        <v>234</v>
      </c>
      <c r="C11" s="170" t="s">
        <v>244</v>
      </c>
      <c r="D11" s="171">
        <v>4262500</v>
      </c>
      <c r="E11" s="171">
        <v>1904259.26</v>
      </c>
      <c r="F11" s="172">
        <v>2358240.7400000002</v>
      </c>
    </row>
    <row r="12" spans="1:6" x14ac:dyDescent="0.25">
      <c r="A12" s="161" t="s">
        <v>704</v>
      </c>
      <c r="B12" s="169" t="s">
        <v>234</v>
      </c>
      <c r="C12" s="170" t="s">
        <v>245</v>
      </c>
      <c r="D12" s="171">
        <v>4262500</v>
      </c>
      <c r="E12" s="171">
        <v>1904259.26</v>
      </c>
      <c r="F12" s="172">
        <v>2358240.7400000002</v>
      </c>
    </row>
    <row r="13" spans="1:6" x14ac:dyDescent="0.25">
      <c r="A13" s="161" t="s">
        <v>237</v>
      </c>
      <c r="B13" s="169" t="s">
        <v>234</v>
      </c>
      <c r="C13" s="170" t="s">
        <v>246</v>
      </c>
      <c r="D13" s="171">
        <v>4262500</v>
      </c>
      <c r="E13" s="171">
        <v>1904259.26</v>
      </c>
      <c r="F13" s="172">
        <v>2358240.7400000002</v>
      </c>
    </row>
    <row r="14" spans="1:6" x14ac:dyDescent="0.25">
      <c r="A14" s="161" t="s">
        <v>247</v>
      </c>
      <c r="B14" s="169" t="s">
        <v>234</v>
      </c>
      <c r="C14" s="170" t="s">
        <v>248</v>
      </c>
      <c r="D14" s="171">
        <v>4262500</v>
      </c>
      <c r="E14" s="171">
        <v>1904259.26</v>
      </c>
      <c r="F14" s="172">
        <v>2358240.7400000002</v>
      </c>
    </row>
    <row r="15" spans="1:6" ht="45.75" x14ac:dyDescent="0.25">
      <c r="A15" s="161" t="s">
        <v>238</v>
      </c>
      <c r="B15" s="169" t="s">
        <v>234</v>
      </c>
      <c r="C15" s="170" t="s">
        <v>752</v>
      </c>
      <c r="D15" s="171">
        <v>3447000</v>
      </c>
      <c r="E15" s="171">
        <v>1615149.47</v>
      </c>
      <c r="F15" s="172">
        <v>1831850.53</v>
      </c>
    </row>
    <row r="16" spans="1:6" ht="23.25" x14ac:dyDescent="0.25">
      <c r="A16" s="161" t="s">
        <v>239</v>
      </c>
      <c r="B16" s="169" t="s">
        <v>234</v>
      </c>
      <c r="C16" s="170" t="s">
        <v>753</v>
      </c>
      <c r="D16" s="171">
        <v>3447000</v>
      </c>
      <c r="E16" s="171">
        <v>1615149.47</v>
      </c>
      <c r="F16" s="172">
        <v>1831850.53</v>
      </c>
    </row>
    <row r="17" spans="1:6" x14ac:dyDescent="0.25">
      <c r="A17" s="161" t="s">
        <v>240</v>
      </c>
      <c r="B17" s="169" t="s">
        <v>234</v>
      </c>
      <c r="C17" s="170" t="s">
        <v>754</v>
      </c>
      <c r="D17" s="171">
        <v>2632000</v>
      </c>
      <c r="E17" s="171">
        <v>1238865.5</v>
      </c>
      <c r="F17" s="172">
        <v>1393134.5</v>
      </c>
    </row>
    <row r="18" spans="1:6" ht="23.25" x14ac:dyDescent="0.25">
      <c r="A18" s="161" t="s">
        <v>755</v>
      </c>
      <c r="B18" s="169" t="s">
        <v>234</v>
      </c>
      <c r="C18" s="170" t="s">
        <v>756</v>
      </c>
      <c r="D18" s="171">
        <v>20000</v>
      </c>
      <c r="E18" s="171" t="s">
        <v>41</v>
      </c>
      <c r="F18" s="172">
        <v>20000</v>
      </c>
    </row>
    <row r="19" spans="1:6" ht="34.5" x14ac:dyDescent="0.25">
      <c r="A19" s="161" t="s">
        <v>241</v>
      </c>
      <c r="B19" s="169" t="s">
        <v>234</v>
      </c>
      <c r="C19" s="170" t="s">
        <v>757</v>
      </c>
      <c r="D19" s="171">
        <v>795000</v>
      </c>
      <c r="E19" s="171">
        <v>376283.97</v>
      </c>
      <c r="F19" s="172">
        <v>418716.03</v>
      </c>
    </row>
    <row r="20" spans="1:6" ht="23.25" x14ac:dyDescent="0.25">
      <c r="A20" s="161" t="s">
        <v>249</v>
      </c>
      <c r="B20" s="169" t="s">
        <v>234</v>
      </c>
      <c r="C20" s="170" t="s">
        <v>250</v>
      </c>
      <c r="D20" s="171">
        <v>815000</v>
      </c>
      <c r="E20" s="171">
        <v>289106.14</v>
      </c>
      <c r="F20" s="172">
        <v>525893.86</v>
      </c>
    </row>
    <row r="21" spans="1:6" ht="23.25" x14ac:dyDescent="0.25">
      <c r="A21" s="161" t="s">
        <v>251</v>
      </c>
      <c r="B21" s="169" t="s">
        <v>234</v>
      </c>
      <c r="C21" s="170" t="s">
        <v>252</v>
      </c>
      <c r="D21" s="171">
        <v>815000</v>
      </c>
      <c r="E21" s="171">
        <v>289106.14</v>
      </c>
      <c r="F21" s="172">
        <v>525893.86</v>
      </c>
    </row>
    <row r="22" spans="1:6" x14ac:dyDescent="0.25">
      <c r="A22" s="161" t="s">
        <v>253</v>
      </c>
      <c r="B22" s="169" t="s">
        <v>234</v>
      </c>
      <c r="C22" s="170" t="s">
        <v>254</v>
      </c>
      <c r="D22" s="171">
        <v>815000</v>
      </c>
      <c r="E22" s="171">
        <v>289106.14</v>
      </c>
      <c r="F22" s="172">
        <v>525893.86</v>
      </c>
    </row>
    <row r="23" spans="1:6" x14ac:dyDescent="0.25">
      <c r="A23" s="161" t="s">
        <v>255</v>
      </c>
      <c r="B23" s="169" t="s">
        <v>234</v>
      </c>
      <c r="C23" s="170" t="s">
        <v>256</v>
      </c>
      <c r="D23" s="171">
        <v>500</v>
      </c>
      <c r="E23" s="171">
        <v>3.65</v>
      </c>
      <c r="F23" s="172">
        <v>496.35</v>
      </c>
    </row>
    <row r="24" spans="1:6" x14ac:dyDescent="0.25">
      <c r="A24" s="161" t="s">
        <v>257</v>
      </c>
      <c r="B24" s="169" t="s">
        <v>234</v>
      </c>
      <c r="C24" s="170" t="s">
        <v>258</v>
      </c>
      <c r="D24" s="171">
        <v>500</v>
      </c>
      <c r="E24" s="171">
        <v>3.65</v>
      </c>
      <c r="F24" s="172">
        <v>496.35</v>
      </c>
    </row>
    <row r="25" spans="1:6" x14ac:dyDescent="0.25">
      <c r="A25" s="161" t="s">
        <v>259</v>
      </c>
      <c r="B25" s="169" t="s">
        <v>234</v>
      </c>
      <c r="C25" s="170" t="s">
        <v>260</v>
      </c>
      <c r="D25" s="171">
        <v>500</v>
      </c>
      <c r="E25" s="171">
        <v>3.65</v>
      </c>
      <c r="F25" s="172">
        <v>496.35</v>
      </c>
    </row>
    <row r="26" spans="1:6" ht="34.5" x14ac:dyDescent="0.25">
      <c r="A26" s="161" t="s">
        <v>262</v>
      </c>
      <c r="B26" s="169" t="s">
        <v>234</v>
      </c>
      <c r="C26" s="170" t="s">
        <v>263</v>
      </c>
      <c r="D26" s="171">
        <v>200000</v>
      </c>
      <c r="E26" s="171" t="s">
        <v>41</v>
      </c>
      <c r="F26" s="172">
        <v>200000</v>
      </c>
    </row>
    <row r="27" spans="1:6" ht="23.25" x14ac:dyDescent="0.25">
      <c r="A27" s="161" t="s">
        <v>703</v>
      </c>
      <c r="B27" s="169" t="s">
        <v>234</v>
      </c>
      <c r="C27" s="170" t="s">
        <v>264</v>
      </c>
      <c r="D27" s="171">
        <v>200000</v>
      </c>
      <c r="E27" s="171" t="s">
        <v>41</v>
      </c>
      <c r="F27" s="172">
        <v>200000</v>
      </c>
    </row>
    <row r="28" spans="1:6" x14ac:dyDescent="0.25">
      <c r="A28" s="161" t="s">
        <v>704</v>
      </c>
      <c r="B28" s="169" t="s">
        <v>234</v>
      </c>
      <c r="C28" s="170" t="s">
        <v>265</v>
      </c>
      <c r="D28" s="171">
        <v>200000</v>
      </c>
      <c r="E28" s="171" t="s">
        <v>41</v>
      </c>
      <c r="F28" s="172">
        <v>200000</v>
      </c>
    </row>
    <row r="29" spans="1:6" x14ac:dyDescent="0.25">
      <c r="A29" s="161" t="s">
        <v>237</v>
      </c>
      <c r="B29" s="169" t="s">
        <v>234</v>
      </c>
      <c r="C29" s="170" t="s">
        <v>266</v>
      </c>
      <c r="D29" s="171">
        <v>200000</v>
      </c>
      <c r="E29" s="171" t="s">
        <v>41</v>
      </c>
      <c r="F29" s="172">
        <v>200000</v>
      </c>
    </row>
    <row r="30" spans="1:6" ht="45.75" x14ac:dyDescent="0.25">
      <c r="A30" s="161" t="s">
        <v>267</v>
      </c>
      <c r="B30" s="169" t="s">
        <v>234</v>
      </c>
      <c r="C30" s="170" t="s">
        <v>268</v>
      </c>
      <c r="D30" s="171">
        <v>200000</v>
      </c>
      <c r="E30" s="171" t="s">
        <v>41</v>
      </c>
      <c r="F30" s="172">
        <v>200000</v>
      </c>
    </row>
    <row r="31" spans="1:6" x14ac:dyDescent="0.25">
      <c r="A31" s="161" t="s">
        <v>261</v>
      </c>
      <c r="B31" s="169" t="s">
        <v>234</v>
      </c>
      <c r="C31" s="170" t="s">
        <v>269</v>
      </c>
      <c r="D31" s="171">
        <v>200000</v>
      </c>
      <c r="E31" s="171" t="s">
        <v>41</v>
      </c>
      <c r="F31" s="172">
        <v>200000</v>
      </c>
    </row>
    <row r="32" spans="1:6" x14ac:dyDescent="0.25">
      <c r="A32" s="161" t="s">
        <v>216</v>
      </c>
      <c r="B32" s="169" t="s">
        <v>234</v>
      </c>
      <c r="C32" s="170" t="s">
        <v>270</v>
      </c>
      <c r="D32" s="171">
        <v>200000</v>
      </c>
      <c r="E32" s="171" t="s">
        <v>41</v>
      </c>
      <c r="F32" s="172">
        <v>200000</v>
      </c>
    </row>
    <row r="33" spans="1:6" x14ac:dyDescent="0.25">
      <c r="A33" s="161" t="s">
        <v>273</v>
      </c>
      <c r="B33" s="169" t="s">
        <v>234</v>
      </c>
      <c r="C33" s="170" t="s">
        <v>274</v>
      </c>
      <c r="D33" s="171">
        <f>-598859+3850705.8</f>
        <v>3251846.8</v>
      </c>
      <c r="E33" s="171" t="s">
        <v>41</v>
      </c>
      <c r="F33" s="171">
        <f>-598859+3850705.8</f>
        <v>3251846.8</v>
      </c>
    </row>
    <row r="34" spans="1:6" x14ac:dyDescent="0.25">
      <c r="A34" s="161" t="s">
        <v>271</v>
      </c>
      <c r="B34" s="169" t="s">
        <v>234</v>
      </c>
      <c r="C34" s="170" t="s">
        <v>275</v>
      </c>
      <c r="D34" s="171">
        <f t="shared" ref="D34:F39" si="0">-598859+3850705.8</f>
        <v>3251846.8</v>
      </c>
      <c r="E34" s="171" t="s">
        <v>41</v>
      </c>
      <c r="F34" s="171">
        <f t="shared" si="0"/>
        <v>3251846.8</v>
      </c>
    </row>
    <row r="35" spans="1:6" x14ac:dyDescent="0.25">
      <c r="A35" s="161" t="s">
        <v>237</v>
      </c>
      <c r="B35" s="169" t="s">
        <v>234</v>
      </c>
      <c r="C35" s="170" t="s">
        <v>276</v>
      </c>
      <c r="D35" s="171">
        <f t="shared" si="0"/>
        <v>3251846.8</v>
      </c>
      <c r="E35" s="171" t="s">
        <v>41</v>
      </c>
      <c r="F35" s="171">
        <f t="shared" si="0"/>
        <v>3251846.8</v>
      </c>
    </row>
    <row r="36" spans="1:6" x14ac:dyDescent="0.25">
      <c r="A36" s="161" t="s">
        <v>237</v>
      </c>
      <c r="B36" s="169" t="s">
        <v>234</v>
      </c>
      <c r="C36" s="170" t="s">
        <v>277</v>
      </c>
      <c r="D36" s="171">
        <f t="shared" si="0"/>
        <v>3251846.8</v>
      </c>
      <c r="E36" s="171" t="s">
        <v>41</v>
      </c>
      <c r="F36" s="171">
        <f t="shared" si="0"/>
        <v>3251846.8</v>
      </c>
    </row>
    <row r="37" spans="1:6" ht="23.25" x14ac:dyDescent="0.25">
      <c r="A37" s="161" t="s">
        <v>278</v>
      </c>
      <c r="B37" s="169" t="s">
        <v>234</v>
      </c>
      <c r="C37" s="170" t="s">
        <v>279</v>
      </c>
      <c r="D37" s="171">
        <f t="shared" si="0"/>
        <v>3251846.8</v>
      </c>
      <c r="E37" s="171" t="s">
        <v>41</v>
      </c>
      <c r="F37" s="171">
        <f t="shared" si="0"/>
        <v>3251846.8</v>
      </c>
    </row>
    <row r="38" spans="1:6" x14ac:dyDescent="0.25">
      <c r="A38" s="161" t="s">
        <v>255</v>
      </c>
      <c r="B38" s="169" t="s">
        <v>234</v>
      </c>
      <c r="C38" s="170" t="s">
        <v>280</v>
      </c>
      <c r="D38" s="171">
        <f t="shared" si="0"/>
        <v>3251846.8</v>
      </c>
      <c r="E38" s="171" t="s">
        <v>41</v>
      </c>
      <c r="F38" s="171">
        <f t="shared" si="0"/>
        <v>3251846.8</v>
      </c>
    </row>
    <row r="39" spans="1:6" x14ac:dyDescent="0.25">
      <c r="A39" s="161" t="s">
        <v>281</v>
      </c>
      <c r="B39" s="169" t="s">
        <v>234</v>
      </c>
      <c r="C39" s="170" t="s">
        <v>282</v>
      </c>
      <c r="D39" s="171">
        <f t="shared" si="0"/>
        <v>3251846.8</v>
      </c>
      <c r="E39" s="171" t="s">
        <v>41</v>
      </c>
      <c r="F39" s="171">
        <f t="shared" si="0"/>
        <v>3251846.8</v>
      </c>
    </row>
    <row r="40" spans="1:6" x14ac:dyDescent="0.25">
      <c r="A40" s="161" t="s">
        <v>283</v>
      </c>
      <c r="B40" s="169" t="s">
        <v>234</v>
      </c>
      <c r="C40" s="170" t="s">
        <v>284</v>
      </c>
      <c r="D40" s="171">
        <v>28829486.990000002</v>
      </c>
      <c r="E40" s="171">
        <v>13403097.43</v>
      </c>
      <c r="F40" s="172">
        <v>15426389.560000001</v>
      </c>
    </row>
    <row r="41" spans="1:6" ht="23.25" x14ac:dyDescent="0.25">
      <c r="A41" s="161" t="s">
        <v>285</v>
      </c>
      <c r="B41" s="169" t="s">
        <v>234</v>
      </c>
      <c r="C41" s="170" t="s">
        <v>286</v>
      </c>
      <c r="D41" s="171">
        <v>12477000</v>
      </c>
      <c r="E41" s="171">
        <v>5456651.3499999996</v>
      </c>
      <c r="F41" s="172">
        <v>7020348.6500000004</v>
      </c>
    </row>
    <row r="42" spans="1:6" ht="23.25" x14ac:dyDescent="0.25">
      <c r="A42" s="161" t="s">
        <v>758</v>
      </c>
      <c r="B42" s="169" t="s">
        <v>234</v>
      </c>
      <c r="C42" s="170" t="s">
        <v>759</v>
      </c>
      <c r="D42" s="171">
        <v>12477000</v>
      </c>
      <c r="E42" s="171">
        <v>5456651.3499999996</v>
      </c>
      <c r="F42" s="172">
        <v>7020348.6500000004</v>
      </c>
    </row>
    <row r="43" spans="1:6" ht="23.25" x14ac:dyDescent="0.25">
      <c r="A43" s="161" t="s">
        <v>760</v>
      </c>
      <c r="B43" s="169" t="s">
        <v>234</v>
      </c>
      <c r="C43" s="170" t="s">
        <v>761</v>
      </c>
      <c r="D43" s="171">
        <v>12477000</v>
      </c>
      <c r="E43" s="171">
        <v>5456651.3499999996</v>
      </c>
      <c r="F43" s="172">
        <v>7020348.6500000004</v>
      </c>
    </row>
    <row r="44" spans="1:6" ht="45.75" x14ac:dyDescent="0.25">
      <c r="A44" s="161" t="s">
        <v>238</v>
      </c>
      <c r="B44" s="169" t="s">
        <v>234</v>
      </c>
      <c r="C44" s="170" t="s">
        <v>762</v>
      </c>
      <c r="D44" s="171">
        <v>12477000</v>
      </c>
      <c r="E44" s="171">
        <v>5456651.3499999996</v>
      </c>
      <c r="F44" s="172">
        <v>7020348.6500000004</v>
      </c>
    </row>
    <row r="45" spans="1:6" x14ac:dyDescent="0.25">
      <c r="A45" s="161" t="s">
        <v>542</v>
      </c>
      <c r="B45" s="169" t="s">
        <v>234</v>
      </c>
      <c r="C45" s="170" t="s">
        <v>763</v>
      </c>
      <c r="D45" s="171">
        <v>12477000</v>
      </c>
      <c r="E45" s="171">
        <v>5456651.3499999996</v>
      </c>
      <c r="F45" s="172">
        <v>7020348.6500000004</v>
      </c>
    </row>
    <row r="46" spans="1:6" x14ac:dyDescent="0.25">
      <c r="A46" s="161" t="s">
        <v>543</v>
      </c>
      <c r="B46" s="169" t="s">
        <v>234</v>
      </c>
      <c r="C46" s="170" t="s">
        <v>764</v>
      </c>
      <c r="D46" s="171">
        <v>9583014.6600000001</v>
      </c>
      <c r="E46" s="171">
        <v>4205771</v>
      </c>
      <c r="F46" s="172">
        <v>5377243.6600000001</v>
      </c>
    </row>
    <row r="47" spans="1:6" ht="34.5" x14ac:dyDescent="0.25">
      <c r="A47" s="161" t="s">
        <v>544</v>
      </c>
      <c r="B47" s="169" t="s">
        <v>234</v>
      </c>
      <c r="C47" s="170" t="s">
        <v>765</v>
      </c>
      <c r="D47" s="171">
        <v>2893985.34</v>
      </c>
      <c r="E47" s="171">
        <v>1250880.3500000001</v>
      </c>
      <c r="F47" s="172">
        <v>1643104.99</v>
      </c>
    </row>
    <row r="48" spans="1:6" ht="23.25" x14ac:dyDescent="0.25">
      <c r="A48" s="161" t="s">
        <v>289</v>
      </c>
      <c r="B48" s="169" t="s">
        <v>234</v>
      </c>
      <c r="C48" s="170" t="s">
        <v>290</v>
      </c>
      <c r="D48" s="171">
        <v>1460000</v>
      </c>
      <c r="E48" s="171">
        <v>611607</v>
      </c>
      <c r="F48" s="172">
        <v>848393</v>
      </c>
    </row>
    <row r="49" spans="1:6" ht="34.5" x14ac:dyDescent="0.25">
      <c r="A49" s="161" t="s">
        <v>291</v>
      </c>
      <c r="B49" s="169" t="s">
        <v>234</v>
      </c>
      <c r="C49" s="170" t="s">
        <v>766</v>
      </c>
      <c r="D49" s="171">
        <v>980000</v>
      </c>
      <c r="E49" s="171">
        <v>385660</v>
      </c>
      <c r="F49" s="172">
        <v>594340</v>
      </c>
    </row>
    <row r="50" spans="1:6" ht="57" x14ac:dyDescent="0.25">
      <c r="A50" s="161" t="s">
        <v>292</v>
      </c>
      <c r="B50" s="169" t="s">
        <v>234</v>
      </c>
      <c r="C50" s="170" t="s">
        <v>767</v>
      </c>
      <c r="D50" s="171">
        <v>980000</v>
      </c>
      <c r="E50" s="171">
        <v>385660</v>
      </c>
      <c r="F50" s="172">
        <v>594340</v>
      </c>
    </row>
    <row r="51" spans="1:6" ht="23.25" x14ac:dyDescent="0.25">
      <c r="A51" s="161" t="s">
        <v>249</v>
      </c>
      <c r="B51" s="169" t="s">
        <v>234</v>
      </c>
      <c r="C51" s="170" t="s">
        <v>768</v>
      </c>
      <c r="D51" s="171">
        <v>980000</v>
      </c>
      <c r="E51" s="171">
        <v>385660</v>
      </c>
      <c r="F51" s="172">
        <v>594340</v>
      </c>
    </row>
    <row r="52" spans="1:6" ht="23.25" x14ac:dyDescent="0.25">
      <c r="A52" s="161" t="s">
        <v>251</v>
      </c>
      <c r="B52" s="169" t="s">
        <v>234</v>
      </c>
      <c r="C52" s="170" t="s">
        <v>769</v>
      </c>
      <c r="D52" s="171">
        <v>980000</v>
      </c>
      <c r="E52" s="171">
        <v>385660</v>
      </c>
      <c r="F52" s="172">
        <v>594340</v>
      </c>
    </row>
    <row r="53" spans="1:6" x14ac:dyDescent="0.25">
      <c r="A53" s="161" t="s">
        <v>253</v>
      </c>
      <c r="B53" s="169" t="s">
        <v>234</v>
      </c>
      <c r="C53" s="170" t="s">
        <v>770</v>
      </c>
      <c r="D53" s="171">
        <v>800000</v>
      </c>
      <c r="E53" s="171">
        <v>385660</v>
      </c>
      <c r="F53" s="172">
        <v>414340</v>
      </c>
    </row>
    <row r="54" spans="1:6" x14ac:dyDescent="0.25">
      <c r="A54" s="161" t="s">
        <v>253</v>
      </c>
      <c r="B54" s="169" t="s">
        <v>234</v>
      </c>
      <c r="C54" s="170" t="s">
        <v>771</v>
      </c>
      <c r="D54" s="171">
        <v>180000</v>
      </c>
      <c r="E54" s="171" t="s">
        <v>41</v>
      </c>
      <c r="F54" s="172">
        <v>180000</v>
      </c>
    </row>
    <row r="55" spans="1:6" ht="34.5" x14ac:dyDescent="0.25">
      <c r="A55" s="161" t="s">
        <v>293</v>
      </c>
      <c r="B55" s="169" t="s">
        <v>234</v>
      </c>
      <c r="C55" s="170" t="s">
        <v>772</v>
      </c>
      <c r="D55" s="171">
        <v>480000</v>
      </c>
      <c r="E55" s="171">
        <v>225947</v>
      </c>
      <c r="F55" s="172">
        <v>254053</v>
      </c>
    </row>
    <row r="56" spans="1:6" ht="23.25" x14ac:dyDescent="0.25">
      <c r="A56" s="161" t="s">
        <v>294</v>
      </c>
      <c r="B56" s="169" t="s">
        <v>234</v>
      </c>
      <c r="C56" s="170" t="s">
        <v>773</v>
      </c>
      <c r="D56" s="171">
        <v>480000</v>
      </c>
      <c r="E56" s="171">
        <v>225947</v>
      </c>
      <c r="F56" s="172">
        <v>254053</v>
      </c>
    </row>
    <row r="57" spans="1:6" ht="23.25" x14ac:dyDescent="0.25">
      <c r="A57" s="161" t="s">
        <v>295</v>
      </c>
      <c r="B57" s="169" t="s">
        <v>234</v>
      </c>
      <c r="C57" s="170" t="s">
        <v>774</v>
      </c>
      <c r="D57" s="171">
        <v>480000</v>
      </c>
      <c r="E57" s="171">
        <v>225947</v>
      </c>
      <c r="F57" s="172">
        <v>254053</v>
      </c>
    </row>
    <row r="58" spans="1:6" ht="45.75" x14ac:dyDescent="0.25">
      <c r="A58" s="161" t="s">
        <v>775</v>
      </c>
      <c r="B58" s="169" t="s">
        <v>234</v>
      </c>
      <c r="C58" s="170" t="s">
        <v>776</v>
      </c>
      <c r="D58" s="171">
        <v>480000</v>
      </c>
      <c r="E58" s="171">
        <v>225947</v>
      </c>
      <c r="F58" s="172">
        <v>254053</v>
      </c>
    </row>
    <row r="59" spans="1:6" ht="23.25" x14ac:dyDescent="0.25">
      <c r="A59" s="161" t="s">
        <v>296</v>
      </c>
      <c r="B59" s="169" t="s">
        <v>234</v>
      </c>
      <c r="C59" s="170" t="s">
        <v>777</v>
      </c>
      <c r="D59" s="171">
        <v>480000</v>
      </c>
      <c r="E59" s="171">
        <v>225947</v>
      </c>
      <c r="F59" s="172">
        <v>254053</v>
      </c>
    </row>
    <row r="60" spans="1:6" x14ac:dyDescent="0.25">
      <c r="A60" s="161" t="s">
        <v>271</v>
      </c>
      <c r="B60" s="169" t="s">
        <v>234</v>
      </c>
      <c r="C60" s="170" t="s">
        <v>297</v>
      </c>
      <c r="D60" s="171">
        <v>14892486.989999998</v>
      </c>
      <c r="E60" s="171">
        <v>7334839.0800000001</v>
      </c>
      <c r="F60" s="172">
        <v>7557647.9100000001</v>
      </c>
    </row>
    <row r="61" spans="1:6" x14ac:dyDescent="0.25">
      <c r="A61" s="161" t="s">
        <v>237</v>
      </c>
      <c r="B61" s="169" t="s">
        <v>234</v>
      </c>
      <c r="C61" s="170" t="s">
        <v>298</v>
      </c>
      <c r="D61" s="171">
        <v>14892486.989999998</v>
      </c>
      <c r="E61" s="171">
        <v>7334839.0800000001</v>
      </c>
      <c r="F61" s="172">
        <v>7557647.9100000001</v>
      </c>
    </row>
    <row r="62" spans="1:6" x14ac:dyDescent="0.25">
      <c r="A62" s="161" t="s">
        <v>237</v>
      </c>
      <c r="B62" s="169" t="s">
        <v>234</v>
      </c>
      <c r="C62" s="170" t="s">
        <v>299</v>
      </c>
      <c r="D62" s="171">
        <v>14892486.989999998</v>
      </c>
      <c r="E62" s="171">
        <v>7334839.0800000001</v>
      </c>
      <c r="F62" s="172">
        <v>7557647.9100000001</v>
      </c>
    </row>
    <row r="63" spans="1:6" ht="23.25" x14ac:dyDescent="0.25">
      <c r="A63" s="161" t="s">
        <v>382</v>
      </c>
      <c r="B63" s="169" t="s">
        <v>234</v>
      </c>
      <c r="C63" s="170" t="s">
        <v>778</v>
      </c>
      <c r="D63" s="171">
        <v>11066000</v>
      </c>
      <c r="E63" s="171">
        <v>4778890.4000000004</v>
      </c>
      <c r="F63" s="172">
        <v>6287109.5999999996</v>
      </c>
    </row>
    <row r="64" spans="1:6" ht="45.75" x14ac:dyDescent="0.25">
      <c r="A64" s="161" t="s">
        <v>238</v>
      </c>
      <c r="B64" s="169" t="s">
        <v>234</v>
      </c>
      <c r="C64" s="170" t="s">
        <v>779</v>
      </c>
      <c r="D64" s="171">
        <v>9840000</v>
      </c>
      <c r="E64" s="171">
        <v>4138150.13</v>
      </c>
      <c r="F64" s="172">
        <v>5701849.8700000001</v>
      </c>
    </row>
    <row r="65" spans="1:6" x14ac:dyDescent="0.25">
      <c r="A65" s="161" t="s">
        <v>542</v>
      </c>
      <c r="B65" s="169" t="s">
        <v>234</v>
      </c>
      <c r="C65" s="170" t="s">
        <v>780</v>
      </c>
      <c r="D65" s="171">
        <v>9840000</v>
      </c>
      <c r="E65" s="171">
        <v>4138150.13</v>
      </c>
      <c r="F65" s="172">
        <v>5701849.8700000001</v>
      </c>
    </row>
    <row r="66" spans="1:6" x14ac:dyDescent="0.25">
      <c r="A66" s="161" t="s">
        <v>543</v>
      </c>
      <c r="B66" s="169" t="s">
        <v>234</v>
      </c>
      <c r="C66" s="170" t="s">
        <v>781</v>
      </c>
      <c r="D66" s="171">
        <v>7557600</v>
      </c>
      <c r="E66" s="171">
        <v>3173775.23</v>
      </c>
      <c r="F66" s="172">
        <v>4383824.7699999996</v>
      </c>
    </row>
    <row r="67" spans="1:6" ht="34.5" x14ac:dyDescent="0.25">
      <c r="A67" s="161" t="s">
        <v>544</v>
      </c>
      <c r="B67" s="169" t="s">
        <v>234</v>
      </c>
      <c r="C67" s="170" t="s">
        <v>782</v>
      </c>
      <c r="D67" s="171">
        <v>2282400</v>
      </c>
      <c r="E67" s="171">
        <v>964374.9</v>
      </c>
      <c r="F67" s="172">
        <v>1318025.1000000001</v>
      </c>
    </row>
    <row r="68" spans="1:6" ht="23.25" x14ac:dyDescent="0.25">
      <c r="A68" s="161" t="s">
        <v>249</v>
      </c>
      <c r="B68" s="169" t="s">
        <v>234</v>
      </c>
      <c r="C68" s="170" t="s">
        <v>783</v>
      </c>
      <c r="D68" s="171">
        <v>765000</v>
      </c>
      <c r="E68" s="171">
        <v>640740.27</v>
      </c>
      <c r="F68" s="172">
        <v>124259.73</v>
      </c>
    </row>
    <row r="69" spans="1:6" ht="23.25" x14ac:dyDescent="0.25">
      <c r="A69" s="161" t="s">
        <v>251</v>
      </c>
      <c r="B69" s="169" t="s">
        <v>234</v>
      </c>
      <c r="C69" s="170" t="s">
        <v>784</v>
      </c>
      <c r="D69" s="171">
        <v>765000</v>
      </c>
      <c r="E69" s="171">
        <v>640740.27</v>
      </c>
      <c r="F69" s="172">
        <v>124259.73</v>
      </c>
    </row>
    <row r="70" spans="1:6" x14ac:dyDescent="0.25">
      <c r="A70" s="161" t="s">
        <v>253</v>
      </c>
      <c r="B70" s="169" t="s">
        <v>234</v>
      </c>
      <c r="C70" s="170" t="s">
        <v>785</v>
      </c>
      <c r="D70" s="171">
        <v>765000</v>
      </c>
      <c r="E70" s="171">
        <v>640740.27</v>
      </c>
      <c r="F70" s="172">
        <v>124259.73</v>
      </c>
    </row>
    <row r="71" spans="1:6" x14ac:dyDescent="0.25">
      <c r="A71" s="161" t="s">
        <v>255</v>
      </c>
      <c r="B71" s="169" t="s">
        <v>234</v>
      </c>
      <c r="C71" s="170" t="s">
        <v>786</v>
      </c>
      <c r="D71" s="171">
        <v>461000</v>
      </c>
      <c r="E71" s="171" t="s">
        <v>41</v>
      </c>
      <c r="F71" s="172">
        <v>461000</v>
      </c>
    </row>
    <row r="72" spans="1:6" x14ac:dyDescent="0.25">
      <c r="A72" s="161" t="s">
        <v>257</v>
      </c>
      <c r="B72" s="169" t="s">
        <v>234</v>
      </c>
      <c r="C72" s="170" t="s">
        <v>787</v>
      </c>
      <c r="D72" s="171">
        <v>461000</v>
      </c>
      <c r="E72" s="171" t="s">
        <v>41</v>
      </c>
      <c r="F72" s="172">
        <v>461000</v>
      </c>
    </row>
    <row r="73" spans="1:6" x14ac:dyDescent="0.25">
      <c r="A73" s="161" t="s">
        <v>788</v>
      </c>
      <c r="B73" s="169" t="s">
        <v>234</v>
      </c>
      <c r="C73" s="170" t="s">
        <v>789</v>
      </c>
      <c r="D73" s="171">
        <v>11000</v>
      </c>
      <c r="E73" s="171" t="s">
        <v>41</v>
      </c>
      <c r="F73" s="172">
        <v>11000</v>
      </c>
    </row>
    <row r="74" spans="1:6" x14ac:dyDescent="0.25">
      <c r="A74" s="161" t="s">
        <v>691</v>
      </c>
      <c r="B74" s="169" t="s">
        <v>234</v>
      </c>
      <c r="C74" s="170" t="s">
        <v>790</v>
      </c>
      <c r="D74" s="171">
        <v>450000</v>
      </c>
      <c r="E74" s="171" t="s">
        <v>41</v>
      </c>
      <c r="F74" s="172">
        <v>450000</v>
      </c>
    </row>
    <row r="75" spans="1:6" ht="23.25" x14ac:dyDescent="0.25">
      <c r="A75" s="161" t="s">
        <v>300</v>
      </c>
      <c r="B75" s="169" t="s">
        <v>234</v>
      </c>
      <c r="C75" s="170" t="s">
        <v>301</v>
      </c>
      <c r="D75" s="171">
        <v>40000</v>
      </c>
      <c r="E75" s="171" t="s">
        <v>41</v>
      </c>
      <c r="F75" s="172">
        <v>40000</v>
      </c>
    </row>
    <row r="76" spans="1:6" x14ac:dyDescent="0.25">
      <c r="A76" s="161" t="s">
        <v>302</v>
      </c>
      <c r="B76" s="169" t="s">
        <v>234</v>
      </c>
      <c r="C76" s="170" t="s">
        <v>303</v>
      </c>
      <c r="D76" s="171">
        <v>40000</v>
      </c>
      <c r="E76" s="171" t="s">
        <v>41</v>
      </c>
      <c r="F76" s="172">
        <v>40000</v>
      </c>
    </row>
    <row r="77" spans="1:6" ht="23.25" x14ac:dyDescent="0.25">
      <c r="A77" s="161" t="s">
        <v>304</v>
      </c>
      <c r="B77" s="169" t="s">
        <v>234</v>
      </c>
      <c r="C77" s="170" t="s">
        <v>305</v>
      </c>
      <c r="D77" s="171">
        <v>40000</v>
      </c>
      <c r="E77" s="171" t="s">
        <v>41</v>
      </c>
      <c r="F77" s="172">
        <v>40000</v>
      </c>
    </row>
    <row r="78" spans="1:6" x14ac:dyDescent="0.25">
      <c r="A78" s="161" t="s">
        <v>306</v>
      </c>
      <c r="B78" s="169" t="s">
        <v>234</v>
      </c>
      <c r="C78" s="170" t="s">
        <v>307</v>
      </c>
      <c r="D78" s="171">
        <v>717600</v>
      </c>
      <c r="E78" s="171">
        <v>202400</v>
      </c>
      <c r="F78" s="172">
        <v>515200</v>
      </c>
    </row>
    <row r="79" spans="1:6" x14ac:dyDescent="0.25">
      <c r="A79" s="161" t="s">
        <v>302</v>
      </c>
      <c r="B79" s="169" t="s">
        <v>234</v>
      </c>
      <c r="C79" s="170" t="s">
        <v>308</v>
      </c>
      <c r="D79" s="171">
        <v>717600</v>
      </c>
      <c r="E79" s="171">
        <v>202400</v>
      </c>
      <c r="F79" s="172">
        <v>515200</v>
      </c>
    </row>
    <row r="80" spans="1:6" ht="23.25" x14ac:dyDescent="0.25">
      <c r="A80" s="161" t="s">
        <v>304</v>
      </c>
      <c r="B80" s="169" t="s">
        <v>234</v>
      </c>
      <c r="C80" s="170" t="s">
        <v>309</v>
      </c>
      <c r="D80" s="171">
        <v>717600</v>
      </c>
      <c r="E80" s="171">
        <v>202400</v>
      </c>
      <c r="F80" s="172">
        <v>515200</v>
      </c>
    </row>
    <row r="81" spans="1:6" ht="45.75" x14ac:dyDescent="0.25">
      <c r="A81" s="161" t="s">
        <v>1086</v>
      </c>
      <c r="B81" s="169" t="s">
        <v>234</v>
      </c>
      <c r="C81" s="170" t="s">
        <v>1087</v>
      </c>
      <c r="D81" s="171">
        <v>475898.12</v>
      </c>
      <c r="E81" s="171">
        <v>475898.12</v>
      </c>
      <c r="F81" s="172" t="s">
        <v>41</v>
      </c>
    </row>
    <row r="82" spans="1:6" ht="23.25" x14ac:dyDescent="0.25">
      <c r="A82" s="161" t="s">
        <v>295</v>
      </c>
      <c r="B82" s="169" t="s">
        <v>234</v>
      </c>
      <c r="C82" s="170" t="s">
        <v>1088</v>
      </c>
      <c r="D82" s="171">
        <v>475898.12</v>
      </c>
      <c r="E82" s="171">
        <v>475898.12</v>
      </c>
      <c r="F82" s="172" t="s">
        <v>41</v>
      </c>
    </row>
    <row r="83" spans="1:6" ht="45.75" x14ac:dyDescent="0.25">
      <c r="A83" s="161" t="s">
        <v>775</v>
      </c>
      <c r="B83" s="169" t="s">
        <v>234</v>
      </c>
      <c r="C83" s="170" t="s">
        <v>1089</v>
      </c>
      <c r="D83" s="171">
        <v>475898.12</v>
      </c>
      <c r="E83" s="171">
        <v>475898.12</v>
      </c>
      <c r="F83" s="172" t="s">
        <v>41</v>
      </c>
    </row>
    <row r="84" spans="1:6" ht="23.25" x14ac:dyDescent="0.25">
      <c r="A84" s="161" t="s">
        <v>1090</v>
      </c>
      <c r="B84" s="169" t="s">
        <v>234</v>
      </c>
      <c r="C84" s="170" t="s">
        <v>1091</v>
      </c>
      <c r="D84" s="171">
        <v>475898.12</v>
      </c>
      <c r="E84" s="171">
        <v>475898.12</v>
      </c>
      <c r="F84" s="172" t="s">
        <v>41</v>
      </c>
    </row>
    <row r="85" spans="1:6" ht="23.25" x14ac:dyDescent="0.25">
      <c r="A85" s="161" t="s">
        <v>791</v>
      </c>
      <c r="B85" s="169" t="s">
        <v>234</v>
      </c>
      <c r="C85" s="170" t="s">
        <v>792</v>
      </c>
      <c r="D85" s="171">
        <v>1241275</v>
      </c>
      <c r="E85" s="171">
        <v>1138165</v>
      </c>
      <c r="F85" s="172">
        <v>103110</v>
      </c>
    </row>
    <row r="86" spans="1:6" x14ac:dyDescent="0.25">
      <c r="A86" s="161" t="s">
        <v>255</v>
      </c>
      <c r="B86" s="169" t="s">
        <v>234</v>
      </c>
      <c r="C86" s="170" t="s">
        <v>793</v>
      </c>
      <c r="D86" s="171">
        <v>1241275</v>
      </c>
      <c r="E86" s="171">
        <v>1138165</v>
      </c>
      <c r="F86" s="172">
        <v>103110</v>
      </c>
    </row>
    <row r="87" spans="1:6" x14ac:dyDescent="0.25">
      <c r="A87" s="161" t="s">
        <v>272</v>
      </c>
      <c r="B87" s="169" t="s">
        <v>234</v>
      </c>
      <c r="C87" s="170" t="s">
        <v>794</v>
      </c>
      <c r="D87" s="171">
        <v>1241275</v>
      </c>
      <c r="E87" s="171">
        <v>1138165</v>
      </c>
      <c r="F87" s="172">
        <v>103110</v>
      </c>
    </row>
    <row r="88" spans="1:6" ht="23.25" x14ac:dyDescent="0.25">
      <c r="A88" s="161" t="s">
        <v>310</v>
      </c>
      <c r="B88" s="169" t="s">
        <v>234</v>
      </c>
      <c r="C88" s="170" t="s">
        <v>311</v>
      </c>
      <c r="D88" s="171">
        <v>161000</v>
      </c>
      <c r="E88" s="171">
        <v>72900.92</v>
      </c>
      <c r="F88" s="172">
        <v>88099.08</v>
      </c>
    </row>
    <row r="89" spans="1:6" ht="23.25" x14ac:dyDescent="0.25">
      <c r="A89" s="161" t="s">
        <v>249</v>
      </c>
      <c r="B89" s="169" t="s">
        <v>234</v>
      </c>
      <c r="C89" s="170" t="s">
        <v>312</v>
      </c>
      <c r="D89" s="171">
        <v>161000</v>
      </c>
      <c r="E89" s="171">
        <v>72900.92</v>
      </c>
      <c r="F89" s="172">
        <v>88099.08</v>
      </c>
    </row>
    <row r="90" spans="1:6" ht="23.25" x14ac:dyDescent="0.25">
      <c r="A90" s="161" t="s">
        <v>251</v>
      </c>
      <c r="B90" s="169" t="s">
        <v>234</v>
      </c>
      <c r="C90" s="170" t="s">
        <v>313</v>
      </c>
      <c r="D90" s="171">
        <v>161000</v>
      </c>
      <c r="E90" s="171">
        <v>72900.92</v>
      </c>
      <c r="F90" s="172">
        <v>88099.08</v>
      </c>
    </row>
    <row r="91" spans="1:6" x14ac:dyDescent="0.25">
      <c r="A91" s="161" t="s">
        <v>253</v>
      </c>
      <c r="B91" s="169" t="s">
        <v>234</v>
      </c>
      <c r="C91" s="170" t="s">
        <v>314</v>
      </c>
      <c r="D91" s="171">
        <v>161000</v>
      </c>
      <c r="E91" s="171">
        <v>72900.92</v>
      </c>
      <c r="F91" s="172">
        <v>88099.08</v>
      </c>
    </row>
    <row r="92" spans="1:6" x14ac:dyDescent="0.25">
      <c r="A92" s="161" t="s">
        <v>315</v>
      </c>
      <c r="B92" s="169" t="s">
        <v>234</v>
      </c>
      <c r="C92" s="170" t="s">
        <v>316</v>
      </c>
      <c r="D92" s="171">
        <v>561300</v>
      </c>
      <c r="E92" s="171">
        <v>234232</v>
      </c>
      <c r="F92" s="172">
        <v>327068</v>
      </c>
    </row>
    <row r="93" spans="1:6" ht="23.25" x14ac:dyDescent="0.25">
      <c r="A93" s="161" t="s">
        <v>249</v>
      </c>
      <c r="B93" s="169" t="s">
        <v>234</v>
      </c>
      <c r="C93" s="170" t="s">
        <v>317</v>
      </c>
      <c r="D93" s="171">
        <v>150000</v>
      </c>
      <c r="E93" s="171">
        <v>92932</v>
      </c>
      <c r="F93" s="172">
        <v>57068</v>
      </c>
    </row>
    <row r="94" spans="1:6" ht="23.25" x14ac:dyDescent="0.25">
      <c r="A94" s="161" t="s">
        <v>251</v>
      </c>
      <c r="B94" s="169" t="s">
        <v>234</v>
      </c>
      <c r="C94" s="170" t="s">
        <v>318</v>
      </c>
      <c r="D94" s="171">
        <v>150000</v>
      </c>
      <c r="E94" s="171">
        <v>92932</v>
      </c>
      <c r="F94" s="172">
        <v>57068</v>
      </c>
    </row>
    <row r="95" spans="1:6" x14ac:dyDescent="0.25">
      <c r="A95" s="161" t="s">
        <v>253</v>
      </c>
      <c r="B95" s="169" t="s">
        <v>234</v>
      </c>
      <c r="C95" s="170" t="s">
        <v>319</v>
      </c>
      <c r="D95" s="171">
        <v>150000</v>
      </c>
      <c r="E95" s="171">
        <v>92932</v>
      </c>
      <c r="F95" s="172">
        <v>57068</v>
      </c>
    </row>
    <row r="96" spans="1:6" x14ac:dyDescent="0.25">
      <c r="A96" s="161" t="s">
        <v>255</v>
      </c>
      <c r="B96" s="169" t="s">
        <v>234</v>
      </c>
      <c r="C96" s="170" t="s">
        <v>320</v>
      </c>
      <c r="D96" s="171">
        <v>411300</v>
      </c>
      <c r="E96" s="171">
        <v>141300</v>
      </c>
      <c r="F96" s="172">
        <v>270000</v>
      </c>
    </row>
    <row r="97" spans="1:6" x14ac:dyDescent="0.25">
      <c r="A97" s="161" t="s">
        <v>257</v>
      </c>
      <c r="B97" s="169" t="s">
        <v>234</v>
      </c>
      <c r="C97" s="170" t="s">
        <v>321</v>
      </c>
      <c r="D97" s="171">
        <v>411300</v>
      </c>
      <c r="E97" s="171">
        <v>141300</v>
      </c>
      <c r="F97" s="172">
        <v>270000</v>
      </c>
    </row>
    <row r="98" spans="1:6" x14ac:dyDescent="0.25">
      <c r="A98" s="161" t="s">
        <v>259</v>
      </c>
      <c r="B98" s="169" t="s">
        <v>234</v>
      </c>
      <c r="C98" s="170" t="s">
        <v>322</v>
      </c>
      <c r="D98" s="171">
        <v>411300</v>
      </c>
      <c r="E98" s="171">
        <v>141300</v>
      </c>
      <c r="F98" s="172">
        <v>270000</v>
      </c>
    </row>
    <row r="99" spans="1:6" x14ac:dyDescent="0.25">
      <c r="A99" s="161" t="s">
        <v>682</v>
      </c>
      <c r="B99" s="169" t="s">
        <v>234</v>
      </c>
      <c r="C99" s="170" t="s">
        <v>683</v>
      </c>
      <c r="D99" s="171">
        <v>529413.87</v>
      </c>
      <c r="E99" s="171">
        <v>432352.64</v>
      </c>
      <c r="F99" s="172">
        <v>97061.23</v>
      </c>
    </row>
    <row r="100" spans="1:6" ht="23.25" x14ac:dyDescent="0.25">
      <c r="A100" s="161" t="s">
        <v>249</v>
      </c>
      <c r="B100" s="169" t="s">
        <v>234</v>
      </c>
      <c r="C100" s="170" t="s">
        <v>684</v>
      </c>
      <c r="D100" s="171">
        <v>95413.87</v>
      </c>
      <c r="E100" s="171" t="s">
        <v>41</v>
      </c>
      <c r="F100" s="172">
        <v>95413.87</v>
      </c>
    </row>
    <row r="101" spans="1:6" ht="23.25" x14ac:dyDescent="0.25">
      <c r="A101" s="161" t="s">
        <v>251</v>
      </c>
      <c r="B101" s="169" t="s">
        <v>234</v>
      </c>
      <c r="C101" s="170" t="s">
        <v>685</v>
      </c>
      <c r="D101" s="171">
        <v>95413.87</v>
      </c>
      <c r="E101" s="171" t="s">
        <v>41</v>
      </c>
      <c r="F101" s="172">
        <v>95413.87</v>
      </c>
    </row>
    <row r="102" spans="1:6" x14ac:dyDescent="0.25">
      <c r="A102" s="161" t="s">
        <v>253</v>
      </c>
      <c r="B102" s="169" t="s">
        <v>234</v>
      </c>
      <c r="C102" s="170" t="s">
        <v>795</v>
      </c>
      <c r="D102" s="171">
        <v>95413.87</v>
      </c>
      <c r="E102" s="171" t="s">
        <v>41</v>
      </c>
      <c r="F102" s="172">
        <v>95413.87</v>
      </c>
    </row>
    <row r="103" spans="1:6" ht="23.25" x14ac:dyDescent="0.25">
      <c r="A103" s="161" t="s">
        <v>295</v>
      </c>
      <c r="B103" s="169" t="s">
        <v>234</v>
      </c>
      <c r="C103" s="170" t="s">
        <v>796</v>
      </c>
      <c r="D103" s="171">
        <v>434000</v>
      </c>
      <c r="E103" s="171">
        <v>432352.64</v>
      </c>
      <c r="F103" s="172">
        <v>1647.36</v>
      </c>
    </row>
    <row r="104" spans="1:6" x14ac:dyDescent="0.25">
      <c r="A104" s="161" t="s">
        <v>328</v>
      </c>
      <c r="B104" s="169" t="s">
        <v>234</v>
      </c>
      <c r="C104" s="170" t="s">
        <v>797</v>
      </c>
      <c r="D104" s="171">
        <v>434000</v>
      </c>
      <c r="E104" s="171">
        <v>432352.64</v>
      </c>
      <c r="F104" s="172">
        <v>1647.36</v>
      </c>
    </row>
    <row r="105" spans="1:6" x14ac:dyDescent="0.25">
      <c r="A105" s="161" t="s">
        <v>329</v>
      </c>
      <c r="B105" s="169" t="s">
        <v>234</v>
      </c>
      <c r="C105" s="170" t="s">
        <v>798</v>
      </c>
      <c r="D105" s="171">
        <v>434000</v>
      </c>
      <c r="E105" s="171">
        <v>432352.64</v>
      </c>
      <c r="F105" s="172">
        <v>1647.36</v>
      </c>
    </row>
    <row r="106" spans="1:6" ht="57" x14ac:dyDescent="0.25">
      <c r="A106" s="161" t="s">
        <v>323</v>
      </c>
      <c r="B106" s="169" t="s">
        <v>234</v>
      </c>
      <c r="C106" s="170" t="s">
        <v>324</v>
      </c>
      <c r="D106" s="171">
        <v>100000</v>
      </c>
      <c r="E106" s="171" t="s">
        <v>41</v>
      </c>
      <c r="F106" s="172">
        <v>100000</v>
      </c>
    </row>
    <row r="107" spans="1:6" ht="23.25" x14ac:dyDescent="0.25">
      <c r="A107" s="161" t="s">
        <v>249</v>
      </c>
      <c r="B107" s="169" t="s">
        <v>234</v>
      </c>
      <c r="C107" s="170" t="s">
        <v>325</v>
      </c>
      <c r="D107" s="171">
        <v>100000</v>
      </c>
      <c r="E107" s="171" t="s">
        <v>41</v>
      </c>
      <c r="F107" s="172">
        <v>100000</v>
      </c>
    </row>
    <row r="108" spans="1:6" ht="23.25" x14ac:dyDescent="0.25">
      <c r="A108" s="161" t="s">
        <v>251</v>
      </c>
      <c r="B108" s="169" t="s">
        <v>234</v>
      </c>
      <c r="C108" s="170" t="s">
        <v>326</v>
      </c>
      <c r="D108" s="171">
        <v>100000</v>
      </c>
      <c r="E108" s="171" t="s">
        <v>41</v>
      </c>
      <c r="F108" s="172">
        <v>100000</v>
      </c>
    </row>
    <row r="109" spans="1:6" x14ac:dyDescent="0.25">
      <c r="A109" s="161" t="s">
        <v>253</v>
      </c>
      <c r="B109" s="169" t="s">
        <v>234</v>
      </c>
      <c r="C109" s="170" t="s">
        <v>327</v>
      </c>
      <c r="D109" s="171">
        <v>100000</v>
      </c>
      <c r="E109" s="171" t="s">
        <v>41</v>
      </c>
      <c r="F109" s="172">
        <v>100000</v>
      </c>
    </row>
    <row r="110" spans="1:6" ht="23.25" x14ac:dyDescent="0.25">
      <c r="A110" s="185" t="s">
        <v>330</v>
      </c>
      <c r="B110" s="186" t="s">
        <v>234</v>
      </c>
      <c r="C110" s="187" t="s">
        <v>331</v>
      </c>
      <c r="D110" s="188">
        <v>4092500</v>
      </c>
      <c r="E110" s="188">
        <v>2043307.25</v>
      </c>
      <c r="F110" s="189">
        <v>2049192.75</v>
      </c>
    </row>
    <row r="111" spans="1:6" ht="23.25" x14ac:dyDescent="0.25">
      <c r="A111" s="161" t="s">
        <v>332</v>
      </c>
      <c r="B111" s="169" t="s">
        <v>234</v>
      </c>
      <c r="C111" s="170" t="s">
        <v>333</v>
      </c>
      <c r="D111" s="171">
        <v>200000</v>
      </c>
      <c r="E111" s="171">
        <v>6439.13</v>
      </c>
      <c r="F111" s="172">
        <v>193560.87</v>
      </c>
    </row>
    <row r="112" spans="1:6" ht="23.25" x14ac:dyDescent="0.25">
      <c r="A112" s="161" t="s">
        <v>681</v>
      </c>
      <c r="B112" s="169" t="s">
        <v>234</v>
      </c>
      <c r="C112" s="170" t="s">
        <v>334</v>
      </c>
      <c r="D112" s="171">
        <v>200000</v>
      </c>
      <c r="E112" s="171">
        <v>6439.13</v>
      </c>
      <c r="F112" s="172">
        <v>193560.87</v>
      </c>
    </row>
    <row r="113" spans="1:6" ht="57" x14ac:dyDescent="0.25">
      <c r="A113" s="161" t="s">
        <v>686</v>
      </c>
      <c r="B113" s="169" t="s">
        <v>234</v>
      </c>
      <c r="C113" s="170" t="s">
        <v>335</v>
      </c>
      <c r="D113" s="171">
        <v>200000</v>
      </c>
      <c r="E113" s="171">
        <v>6439.13</v>
      </c>
      <c r="F113" s="172">
        <v>193560.87</v>
      </c>
    </row>
    <row r="114" spans="1:6" ht="23.25" x14ac:dyDescent="0.25">
      <c r="A114" s="161" t="s">
        <v>336</v>
      </c>
      <c r="B114" s="169" t="s">
        <v>234</v>
      </c>
      <c r="C114" s="170" t="s">
        <v>337</v>
      </c>
      <c r="D114" s="171">
        <v>190000</v>
      </c>
      <c r="E114" s="171">
        <v>6439.13</v>
      </c>
      <c r="F114" s="172">
        <v>183560.87</v>
      </c>
    </row>
    <row r="115" spans="1:6" ht="23.25" x14ac:dyDescent="0.25">
      <c r="A115" s="161" t="s">
        <v>338</v>
      </c>
      <c r="B115" s="169" t="s">
        <v>234</v>
      </c>
      <c r="C115" s="170" t="s">
        <v>339</v>
      </c>
      <c r="D115" s="171">
        <v>35000</v>
      </c>
      <c r="E115" s="171">
        <v>6439.13</v>
      </c>
      <c r="F115" s="172">
        <v>28560.87</v>
      </c>
    </row>
    <row r="116" spans="1:6" ht="23.25" x14ac:dyDescent="0.25">
      <c r="A116" s="161" t="s">
        <v>249</v>
      </c>
      <c r="B116" s="169" t="s">
        <v>234</v>
      </c>
      <c r="C116" s="170" t="s">
        <v>340</v>
      </c>
      <c r="D116" s="171">
        <v>35000</v>
      </c>
      <c r="E116" s="171">
        <v>6439.13</v>
      </c>
      <c r="F116" s="172">
        <v>28560.87</v>
      </c>
    </row>
    <row r="117" spans="1:6" ht="23.25" x14ac:dyDescent="0.25">
      <c r="A117" s="161" t="s">
        <v>251</v>
      </c>
      <c r="B117" s="169" t="s">
        <v>234</v>
      </c>
      <c r="C117" s="170" t="s">
        <v>341</v>
      </c>
      <c r="D117" s="171">
        <v>35000</v>
      </c>
      <c r="E117" s="171">
        <v>6439.13</v>
      </c>
      <c r="F117" s="172">
        <v>28560.87</v>
      </c>
    </row>
    <row r="118" spans="1:6" x14ac:dyDescent="0.25">
      <c r="A118" s="161" t="s">
        <v>253</v>
      </c>
      <c r="B118" s="169" t="s">
        <v>234</v>
      </c>
      <c r="C118" s="170" t="s">
        <v>342</v>
      </c>
      <c r="D118" s="171">
        <v>35000</v>
      </c>
      <c r="E118" s="171">
        <v>6439.13</v>
      </c>
      <c r="F118" s="172">
        <v>28560.87</v>
      </c>
    </row>
    <row r="119" spans="1:6" x14ac:dyDescent="0.25">
      <c r="A119" s="161" t="s">
        <v>705</v>
      </c>
      <c r="B119" s="169" t="s">
        <v>234</v>
      </c>
      <c r="C119" s="170" t="s">
        <v>687</v>
      </c>
      <c r="D119" s="171">
        <v>155000</v>
      </c>
      <c r="E119" s="171" t="s">
        <v>41</v>
      </c>
      <c r="F119" s="172">
        <v>155000</v>
      </c>
    </row>
    <row r="120" spans="1:6" ht="23.25" x14ac:dyDescent="0.25">
      <c r="A120" s="161" t="s">
        <v>249</v>
      </c>
      <c r="B120" s="169" t="s">
        <v>234</v>
      </c>
      <c r="C120" s="170" t="s">
        <v>688</v>
      </c>
      <c r="D120" s="171">
        <v>155000</v>
      </c>
      <c r="E120" s="171" t="s">
        <v>41</v>
      </c>
      <c r="F120" s="172">
        <v>155000</v>
      </c>
    </row>
    <row r="121" spans="1:6" ht="23.25" x14ac:dyDescent="0.25">
      <c r="A121" s="161" t="s">
        <v>251</v>
      </c>
      <c r="B121" s="169" t="s">
        <v>234</v>
      </c>
      <c r="C121" s="170" t="s">
        <v>689</v>
      </c>
      <c r="D121" s="171">
        <v>155000</v>
      </c>
      <c r="E121" s="171" t="s">
        <v>41</v>
      </c>
      <c r="F121" s="172">
        <v>155000</v>
      </c>
    </row>
    <row r="122" spans="1:6" x14ac:dyDescent="0.25">
      <c r="A122" s="161" t="s">
        <v>253</v>
      </c>
      <c r="B122" s="169" t="s">
        <v>234</v>
      </c>
      <c r="C122" s="170" t="s">
        <v>690</v>
      </c>
      <c r="D122" s="171">
        <v>155000</v>
      </c>
      <c r="E122" s="171" t="s">
        <v>41</v>
      </c>
      <c r="F122" s="172">
        <v>155000</v>
      </c>
    </row>
    <row r="123" spans="1:6" ht="23.25" x14ac:dyDescent="0.25">
      <c r="A123" s="161" t="s">
        <v>343</v>
      </c>
      <c r="B123" s="169" t="s">
        <v>234</v>
      </c>
      <c r="C123" s="170" t="s">
        <v>344</v>
      </c>
      <c r="D123" s="171">
        <v>10000</v>
      </c>
      <c r="E123" s="171" t="s">
        <v>41</v>
      </c>
      <c r="F123" s="172">
        <v>10000</v>
      </c>
    </row>
    <row r="124" spans="1:6" x14ac:dyDescent="0.25">
      <c r="A124" s="161" t="s">
        <v>799</v>
      </c>
      <c r="B124" s="169" t="s">
        <v>234</v>
      </c>
      <c r="C124" s="170" t="s">
        <v>800</v>
      </c>
      <c r="D124" s="171">
        <v>10000</v>
      </c>
      <c r="E124" s="171" t="s">
        <v>41</v>
      </c>
      <c r="F124" s="172">
        <v>10000</v>
      </c>
    </row>
    <row r="125" spans="1:6" ht="23.25" x14ac:dyDescent="0.25">
      <c r="A125" s="161" t="s">
        <v>249</v>
      </c>
      <c r="B125" s="169" t="s">
        <v>234</v>
      </c>
      <c r="C125" s="170" t="s">
        <v>801</v>
      </c>
      <c r="D125" s="171">
        <v>10000</v>
      </c>
      <c r="E125" s="171" t="s">
        <v>41</v>
      </c>
      <c r="F125" s="172">
        <v>10000</v>
      </c>
    </row>
    <row r="126" spans="1:6" ht="23.25" x14ac:dyDescent="0.25">
      <c r="A126" s="161" t="s">
        <v>251</v>
      </c>
      <c r="B126" s="169" t="s">
        <v>234</v>
      </c>
      <c r="C126" s="170" t="s">
        <v>802</v>
      </c>
      <c r="D126" s="171">
        <v>10000</v>
      </c>
      <c r="E126" s="171" t="s">
        <v>41</v>
      </c>
      <c r="F126" s="172">
        <v>10000</v>
      </c>
    </row>
    <row r="127" spans="1:6" x14ac:dyDescent="0.25">
      <c r="A127" s="161" t="s">
        <v>253</v>
      </c>
      <c r="B127" s="169" t="s">
        <v>234</v>
      </c>
      <c r="C127" s="170" t="s">
        <v>803</v>
      </c>
      <c r="D127" s="171">
        <v>10000</v>
      </c>
      <c r="E127" s="171" t="s">
        <v>41</v>
      </c>
      <c r="F127" s="172">
        <v>10000</v>
      </c>
    </row>
    <row r="128" spans="1:6" x14ac:dyDescent="0.25">
      <c r="A128" s="161" t="s">
        <v>345</v>
      </c>
      <c r="B128" s="169" t="s">
        <v>234</v>
      </c>
      <c r="C128" s="170" t="s">
        <v>346</v>
      </c>
      <c r="D128" s="171">
        <v>413600</v>
      </c>
      <c r="E128" s="171">
        <v>276332.59000000003</v>
      </c>
      <c r="F128" s="172">
        <v>137267.41</v>
      </c>
    </row>
    <row r="129" spans="1:6" ht="23.25" x14ac:dyDescent="0.25">
      <c r="A129" s="161" t="s">
        <v>681</v>
      </c>
      <c r="B129" s="169" t="s">
        <v>234</v>
      </c>
      <c r="C129" s="170" t="s">
        <v>347</v>
      </c>
      <c r="D129" s="171">
        <v>413600</v>
      </c>
      <c r="E129" s="171">
        <v>276332.59000000003</v>
      </c>
      <c r="F129" s="172">
        <v>137267.41</v>
      </c>
    </row>
    <row r="130" spans="1:6" ht="57" x14ac:dyDescent="0.25">
      <c r="A130" s="161" t="s">
        <v>686</v>
      </c>
      <c r="B130" s="169" t="s">
        <v>234</v>
      </c>
      <c r="C130" s="170" t="s">
        <v>348</v>
      </c>
      <c r="D130" s="171">
        <v>413600</v>
      </c>
      <c r="E130" s="171">
        <v>276332.59000000003</v>
      </c>
      <c r="F130" s="172">
        <v>137267.41</v>
      </c>
    </row>
    <row r="131" spans="1:6" x14ac:dyDescent="0.25">
      <c r="A131" s="161" t="s">
        <v>349</v>
      </c>
      <c r="B131" s="169" t="s">
        <v>234</v>
      </c>
      <c r="C131" s="170" t="s">
        <v>350</v>
      </c>
      <c r="D131" s="171">
        <v>413600</v>
      </c>
      <c r="E131" s="171">
        <v>276332.59000000003</v>
      </c>
      <c r="F131" s="172">
        <v>137267.41</v>
      </c>
    </row>
    <row r="132" spans="1:6" ht="34.5" x14ac:dyDescent="0.25">
      <c r="A132" s="161" t="s">
        <v>351</v>
      </c>
      <c r="B132" s="169" t="s">
        <v>234</v>
      </c>
      <c r="C132" s="170" t="s">
        <v>352</v>
      </c>
      <c r="D132" s="171">
        <v>413600</v>
      </c>
      <c r="E132" s="171">
        <v>276332.59000000003</v>
      </c>
      <c r="F132" s="172">
        <v>137267.41</v>
      </c>
    </row>
    <row r="133" spans="1:6" ht="23.25" x14ac:dyDescent="0.25">
      <c r="A133" s="161" t="s">
        <v>249</v>
      </c>
      <c r="B133" s="169" t="s">
        <v>234</v>
      </c>
      <c r="C133" s="170" t="s">
        <v>353</v>
      </c>
      <c r="D133" s="171">
        <v>413600</v>
      </c>
      <c r="E133" s="171">
        <v>276332.59000000003</v>
      </c>
      <c r="F133" s="172">
        <v>137267.41</v>
      </c>
    </row>
    <row r="134" spans="1:6" ht="23.25" x14ac:dyDescent="0.25">
      <c r="A134" s="161" t="s">
        <v>251</v>
      </c>
      <c r="B134" s="169" t="s">
        <v>234</v>
      </c>
      <c r="C134" s="170" t="s">
        <v>354</v>
      </c>
      <c r="D134" s="171">
        <v>413600</v>
      </c>
      <c r="E134" s="171">
        <v>276332.59000000003</v>
      </c>
      <c r="F134" s="172">
        <v>137267.41</v>
      </c>
    </row>
    <row r="135" spans="1:6" x14ac:dyDescent="0.25">
      <c r="A135" s="161" t="s">
        <v>253</v>
      </c>
      <c r="B135" s="169" t="s">
        <v>234</v>
      </c>
      <c r="C135" s="170" t="s">
        <v>355</v>
      </c>
      <c r="D135" s="171">
        <v>413600</v>
      </c>
      <c r="E135" s="171">
        <v>276332.59000000003</v>
      </c>
      <c r="F135" s="172">
        <v>137267.41</v>
      </c>
    </row>
    <row r="136" spans="1:6" ht="23.25" x14ac:dyDescent="0.25">
      <c r="A136" s="161" t="s">
        <v>356</v>
      </c>
      <c r="B136" s="169" t="s">
        <v>234</v>
      </c>
      <c r="C136" s="170" t="s">
        <v>357</v>
      </c>
      <c r="D136" s="171">
        <v>3478900</v>
      </c>
      <c r="E136" s="171">
        <v>1760535.5299999998</v>
      </c>
      <c r="F136" s="172">
        <v>1718364.4700000002</v>
      </c>
    </row>
    <row r="137" spans="1:6" ht="23.25" x14ac:dyDescent="0.25">
      <c r="A137" s="161" t="s">
        <v>681</v>
      </c>
      <c r="B137" s="169" t="s">
        <v>234</v>
      </c>
      <c r="C137" s="170" t="s">
        <v>358</v>
      </c>
      <c r="D137" s="171">
        <v>3478900</v>
      </c>
      <c r="E137" s="171">
        <v>1760535.5299999998</v>
      </c>
      <c r="F137" s="172">
        <v>1718364.4700000002</v>
      </c>
    </row>
    <row r="138" spans="1:6" ht="23.25" x14ac:dyDescent="0.25">
      <c r="A138" s="161" t="s">
        <v>287</v>
      </c>
      <c r="B138" s="169" t="s">
        <v>234</v>
      </c>
      <c r="C138" s="170" t="s">
        <v>359</v>
      </c>
      <c r="D138" s="171">
        <v>3478900</v>
      </c>
      <c r="E138" s="171">
        <v>1760535.5299999998</v>
      </c>
      <c r="F138" s="172">
        <v>1718364.4700000002</v>
      </c>
    </row>
    <row r="139" spans="1:6" ht="23.25" x14ac:dyDescent="0.25">
      <c r="A139" s="161" t="s">
        <v>288</v>
      </c>
      <c r="B139" s="169" t="s">
        <v>234</v>
      </c>
      <c r="C139" s="170" t="s">
        <v>360</v>
      </c>
      <c r="D139" s="171">
        <v>3478900</v>
      </c>
      <c r="E139" s="171">
        <v>1760535.5299999998</v>
      </c>
      <c r="F139" s="172">
        <v>1718364.4700000002</v>
      </c>
    </row>
    <row r="140" spans="1:6" ht="23.25" x14ac:dyDescent="0.25">
      <c r="A140" s="161" t="s">
        <v>361</v>
      </c>
      <c r="B140" s="169" t="s">
        <v>234</v>
      </c>
      <c r="C140" s="170" t="s">
        <v>362</v>
      </c>
      <c r="D140" s="171">
        <v>300000</v>
      </c>
      <c r="E140" s="171">
        <v>89000</v>
      </c>
      <c r="F140" s="172">
        <v>211000</v>
      </c>
    </row>
    <row r="141" spans="1:6" ht="45.75" x14ac:dyDescent="0.25">
      <c r="A141" s="161" t="s">
        <v>238</v>
      </c>
      <c r="B141" s="169" t="s">
        <v>234</v>
      </c>
      <c r="C141" s="170" t="s">
        <v>363</v>
      </c>
      <c r="D141" s="171">
        <v>273000</v>
      </c>
      <c r="E141" s="171">
        <v>89000</v>
      </c>
      <c r="F141" s="172">
        <v>184000</v>
      </c>
    </row>
    <row r="142" spans="1:6" ht="23.25" x14ac:dyDescent="0.25">
      <c r="A142" s="161" t="s">
        <v>239</v>
      </c>
      <c r="B142" s="169" t="s">
        <v>234</v>
      </c>
      <c r="C142" s="170" t="s">
        <v>364</v>
      </c>
      <c r="D142" s="171">
        <v>273000</v>
      </c>
      <c r="E142" s="171">
        <v>89000</v>
      </c>
      <c r="F142" s="172">
        <v>184000</v>
      </c>
    </row>
    <row r="143" spans="1:6" ht="45.75" x14ac:dyDescent="0.25">
      <c r="A143" s="161" t="s">
        <v>365</v>
      </c>
      <c r="B143" s="169" t="s">
        <v>234</v>
      </c>
      <c r="C143" s="170" t="s">
        <v>366</v>
      </c>
      <c r="D143" s="171">
        <v>273000</v>
      </c>
      <c r="E143" s="171">
        <v>89000</v>
      </c>
      <c r="F143" s="172">
        <v>184000</v>
      </c>
    </row>
    <row r="144" spans="1:6" ht="23.25" x14ac:dyDescent="0.25">
      <c r="A144" s="161" t="s">
        <v>249</v>
      </c>
      <c r="B144" s="169" t="s">
        <v>234</v>
      </c>
      <c r="C144" s="170" t="s">
        <v>367</v>
      </c>
      <c r="D144" s="171">
        <v>27000</v>
      </c>
      <c r="E144" s="171" t="s">
        <v>41</v>
      </c>
      <c r="F144" s="172">
        <v>27000</v>
      </c>
    </row>
    <row r="145" spans="1:6" ht="23.25" x14ac:dyDescent="0.25">
      <c r="A145" s="161" t="s">
        <v>251</v>
      </c>
      <c r="B145" s="169" t="s">
        <v>234</v>
      </c>
      <c r="C145" s="170" t="s">
        <v>368</v>
      </c>
      <c r="D145" s="171">
        <v>27000</v>
      </c>
      <c r="E145" s="171" t="s">
        <v>41</v>
      </c>
      <c r="F145" s="172">
        <v>27000</v>
      </c>
    </row>
    <row r="146" spans="1:6" x14ac:dyDescent="0.25">
      <c r="A146" s="161" t="s">
        <v>253</v>
      </c>
      <c r="B146" s="169" t="s">
        <v>234</v>
      </c>
      <c r="C146" s="170" t="s">
        <v>369</v>
      </c>
      <c r="D146" s="171">
        <v>27000</v>
      </c>
      <c r="E146" s="171" t="s">
        <v>41</v>
      </c>
      <c r="F146" s="172">
        <v>27000</v>
      </c>
    </row>
    <row r="147" spans="1:6" ht="34.5" x14ac:dyDescent="0.25">
      <c r="A147" s="161" t="s">
        <v>370</v>
      </c>
      <c r="B147" s="169" t="s">
        <v>234</v>
      </c>
      <c r="C147" s="170" t="s">
        <v>371</v>
      </c>
      <c r="D147" s="171">
        <v>1661000</v>
      </c>
      <c r="E147" s="171">
        <v>775122.21</v>
      </c>
      <c r="F147" s="172">
        <v>885877.79</v>
      </c>
    </row>
    <row r="148" spans="1:6" ht="45.75" x14ac:dyDescent="0.25">
      <c r="A148" s="161" t="s">
        <v>238</v>
      </c>
      <c r="B148" s="169" t="s">
        <v>234</v>
      </c>
      <c r="C148" s="170" t="s">
        <v>804</v>
      </c>
      <c r="D148" s="171">
        <v>1661000</v>
      </c>
      <c r="E148" s="171">
        <v>775122.21</v>
      </c>
      <c r="F148" s="172">
        <v>885877.79</v>
      </c>
    </row>
    <row r="149" spans="1:6" x14ac:dyDescent="0.25">
      <c r="A149" s="161" t="s">
        <v>542</v>
      </c>
      <c r="B149" s="169" t="s">
        <v>234</v>
      </c>
      <c r="C149" s="170" t="s">
        <v>805</v>
      </c>
      <c r="D149" s="171">
        <v>1661000</v>
      </c>
      <c r="E149" s="171">
        <v>775122.21</v>
      </c>
      <c r="F149" s="172">
        <v>885877.79</v>
      </c>
    </row>
    <row r="150" spans="1:6" x14ac:dyDescent="0.25">
      <c r="A150" s="161" t="s">
        <v>543</v>
      </c>
      <c r="B150" s="169" t="s">
        <v>234</v>
      </c>
      <c r="C150" s="170" t="s">
        <v>806</v>
      </c>
      <c r="D150" s="171">
        <v>1275800</v>
      </c>
      <c r="E150" s="171">
        <v>597187.54</v>
      </c>
      <c r="F150" s="172">
        <v>678612.46</v>
      </c>
    </row>
    <row r="151" spans="1:6" ht="34.5" x14ac:dyDescent="0.25">
      <c r="A151" s="161" t="s">
        <v>544</v>
      </c>
      <c r="B151" s="169" t="s">
        <v>234</v>
      </c>
      <c r="C151" s="170" t="s">
        <v>807</v>
      </c>
      <c r="D151" s="171">
        <v>385200</v>
      </c>
      <c r="E151" s="171">
        <v>177934.67</v>
      </c>
      <c r="F151" s="172">
        <v>207265.33</v>
      </c>
    </row>
    <row r="152" spans="1:6" ht="34.5" x14ac:dyDescent="0.25">
      <c r="A152" s="161" t="s">
        <v>808</v>
      </c>
      <c r="B152" s="169" t="s">
        <v>234</v>
      </c>
      <c r="C152" s="170" t="s">
        <v>809</v>
      </c>
      <c r="D152" s="171">
        <v>1517900</v>
      </c>
      <c r="E152" s="171">
        <v>896413.32</v>
      </c>
      <c r="F152" s="172">
        <v>621486.68000000005</v>
      </c>
    </row>
    <row r="153" spans="1:6" ht="23.25" x14ac:dyDescent="0.25">
      <c r="A153" s="161" t="s">
        <v>249</v>
      </c>
      <c r="B153" s="169" t="s">
        <v>234</v>
      </c>
      <c r="C153" s="170" t="s">
        <v>810</v>
      </c>
      <c r="D153" s="171">
        <v>1517900</v>
      </c>
      <c r="E153" s="171">
        <v>896413.32</v>
      </c>
      <c r="F153" s="172">
        <v>621486.68000000005</v>
      </c>
    </row>
    <row r="154" spans="1:6" ht="23.25" x14ac:dyDescent="0.25">
      <c r="A154" s="161" t="s">
        <v>251</v>
      </c>
      <c r="B154" s="169" t="s">
        <v>234</v>
      </c>
      <c r="C154" s="170" t="s">
        <v>811</v>
      </c>
      <c r="D154" s="171">
        <v>1517900</v>
      </c>
      <c r="E154" s="171">
        <v>896413.32</v>
      </c>
      <c r="F154" s="172">
        <v>621486.68000000005</v>
      </c>
    </row>
    <row r="155" spans="1:6" x14ac:dyDescent="0.25">
      <c r="A155" s="161" t="s">
        <v>253</v>
      </c>
      <c r="B155" s="169" t="s">
        <v>234</v>
      </c>
      <c r="C155" s="170" t="s">
        <v>812</v>
      </c>
      <c r="D155" s="171">
        <v>1517900</v>
      </c>
      <c r="E155" s="171">
        <v>896413.32</v>
      </c>
      <c r="F155" s="172">
        <v>621486.68000000005</v>
      </c>
    </row>
    <row r="156" spans="1:6" x14ac:dyDescent="0.25">
      <c r="A156" s="185" t="s">
        <v>372</v>
      </c>
      <c r="B156" s="186" t="s">
        <v>234</v>
      </c>
      <c r="C156" s="187" t="s">
        <v>373</v>
      </c>
      <c r="D156" s="188">
        <v>195868573.24000001</v>
      </c>
      <c r="E156" s="188">
        <v>41583388.219999999</v>
      </c>
      <c r="F156" s="189">
        <v>154285185.02000001</v>
      </c>
    </row>
    <row r="157" spans="1:6" x14ac:dyDescent="0.25">
      <c r="A157" s="161" t="s">
        <v>1092</v>
      </c>
      <c r="B157" s="169" t="s">
        <v>234</v>
      </c>
      <c r="C157" s="170" t="s">
        <v>1093</v>
      </c>
      <c r="D157" s="171">
        <v>2093300</v>
      </c>
      <c r="E157" s="171">
        <v>2093300</v>
      </c>
      <c r="F157" s="172" t="s">
        <v>41</v>
      </c>
    </row>
    <row r="158" spans="1:6" x14ac:dyDescent="0.25">
      <c r="A158" s="161" t="s">
        <v>271</v>
      </c>
      <c r="B158" s="169" t="s">
        <v>234</v>
      </c>
      <c r="C158" s="170" t="s">
        <v>1094</v>
      </c>
      <c r="D158" s="171">
        <v>2093300</v>
      </c>
      <c r="E158" s="171">
        <v>2093300</v>
      </c>
      <c r="F158" s="172" t="s">
        <v>41</v>
      </c>
    </row>
    <row r="159" spans="1:6" x14ac:dyDescent="0.25">
      <c r="A159" s="161" t="s">
        <v>237</v>
      </c>
      <c r="B159" s="169" t="s">
        <v>234</v>
      </c>
      <c r="C159" s="170" t="s">
        <v>1095</v>
      </c>
      <c r="D159" s="171">
        <v>2093300</v>
      </c>
      <c r="E159" s="171">
        <v>2093300</v>
      </c>
      <c r="F159" s="172" t="s">
        <v>41</v>
      </c>
    </row>
    <row r="160" spans="1:6" x14ac:dyDescent="0.25">
      <c r="A160" s="161" t="s">
        <v>237</v>
      </c>
      <c r="B160" s="169" t="s">
        <v>234</v>
      </c>
      <c r="C160" s="170" t="s">
        <v>1096</v>
      </c>
      <c r="D160" s="171">
        <v>2093300</v>
      </c>
      <c r="E160" s="171">
        <v>2093300</v>
      </c>
      <c r="F160" s="172" t="s">
        <v>41</v>
      </c>
    </row>
    <row r="161" spans="1:6" ht="45.75" x14ac:dyDescent="0.25">
      <c r="A161" s="161" t="s">
        <v>1097</v>
      </c>
      <c r="B161" s="169" t="s">
        <v>234</v>
      </c>
      <c r="C161" s="170" t="s">
        <v>1098</v>
      </c>
      <c r="D161" s="171">
        <v>1593300</v>
      </c>
      <c r="E161" s="171">
        <v>1593300</v>
      </c>
      <c r="F161" s="172" t="s">
        <v>41</v>
      </c>
    </row>
    <row r="162" spans="1:6" x14ac:dyDescent="0.25">
      <c r="A162" s="161" t="s">
        <v>255</v>
      </c>
      <c r="B162" s="169" t="s">
        <v>234</v>
      </c>
      <c r="C162" s="170" t="s">
        <v>1099</v>
      </c>
      <c r="D162" s="171">
        <v>1593300</v>
      </c>
      <c r="E162" s="171">
        <v>1593300</v>
      </c>
      <c r="F162" s="172" t="s">
        <v>41</v>
      </c>
    </row>
    <row r="163" spans="1:6" ht="34.5" x14ac:dyDescent="0.25">
      <c r="A163" s="161" t="s">
        <v>413</v>
      </c>
      <c r="B163" s="169" t="s">
        <v>234</v>
      </c>
      <c r="C163" s="170" t="s">
        <v>1100</v>
      </c>
      <c r="D163" s="171">
        <v>1593300</v>
      </c>
      <c r="E163" s="171">
        <v>1593300</v>
      </c>
      <c r="F163" s="172" t="s">
        <v>41</v>
      </c>
    </row>
    <row r="164" spans="1:6" ht="45.75" x14ac:dyDescent="0.25">
      <c r="A164" s="161" t="s">
        <v>414</v>
      </c>
      <c r="B164" s="169" t="s">
        <v>234</v>
      </c>
      <c r="C164" s="170" t="s">
        <v>1101</v>
      </c>
      <c r="D164" s="171">
        <v>1593300</v>
      </c>
      <c r="E164" s="171">
        <v>1593300</v>
      </c>
      <c r="F164" s="172" t="s">
        <v>41</v>
      </c>
    </row>
    <row r="165" spans="1:6" ht="45.75" x14ac:dyDescent="0.25">
      <c r="A165" s="161" t="s">
        <v>1102</v>
      </c>
      <c r="B165" s="169" t="s">
        <v>234</v>
      </c>
      <c r="C165" s="170" t="s">
        <v>1103</v>
      </c>
      <c r="D165" s="171">
        <v>500000</v>
      </c>
      <c r="E165" s="171">
        <v>500000</v>
      </c>
      <c r="F165" s="172" t="s">
        <v>41</v>
      </c>
    </row>
    <row r="166" spans="1:6" x14ac:dyDescent="0.25">
      <c r="A166" s="161" t="s">
        <v>255</v>
      </c>
      <c r="B166" s="169" t="s">
        <v>234</v>
      </c>
      <c r="C166" s="170" t="s">
        <v>1104</v>
      </c>
      <c r="D166" s="171">
        <v>500000</v>
      </c>
      <c r="E166" s="171">
        <v>500000</v>
      </c>
      <c r="F166" s="172" t="s">
        <v>41</v>
      </c>
    </row>
    <row r="167" spans="1:6" ht="34.5" x14ac:dyDescent="0.25">
      <c r="A167" s="161" t="s">
        <v>413</v>
      </c>
      <c r="B167" s="169" t="s">
        <v>234</v>
      </c>
      <c r="C167" s="170" t="s">
        <v>1105</v>
      </c>
      <c r="D167" s="171">
        <v>500000</v>
      </c>
      <c r="E167" s="171">
        <v>500000</v>
      </c>
      <c r="F167" s="172" t="s">
        <v>41</v>
      </c>
    </row>
    <row r="168" spans="1:6" ht="45.75" x14ac:dyDescent="0.25">
      <c r="A168" s="161" t="s">
        <v>414</v>
      </c>
      <c r="B168" s="169" t="s">
        <v>234</v>
      </c>
      <c r="C168" s="170" t="s">
        <v>1106</v>
      </c>
      <c r="D168" s="171">
        <v>500000</v>
      </c>
      <c r="E168" s="171">
        <v>500000</v>
      </c>
      <c r="F168" s="172" t="s">
        <v>41</v>
      </c>
    </row>
    <row r="169" spans="1:6" x14ac:dyDescent="0.25">
      <c r="A169" s="161" t="s">
        <v>374</v>
      </c>
      <c r="B169" s="169" t="s">
        <v>234</v>
      </c>
      <c r="C169" s="170" t="s">
        <v>375</v>
      </c>
      <c r="D169" s="171">
        <v>187885273.24000001</v>
      </c>
      <c r="E169" s="171">
        <v>38578053.670000002</v>
      </c>
      <c r="F169" s="172">
        <v>149307219.56999999</v>
      </c>
    </row>
    <row r="170" spans="1:6" ht="23.25" x14ac:dyDescent="0.25">
      <c r="A170" s="161" t="s">
        <v>376</v>
      </c>
      <c r="B170" s="169" t="s">
        <v>234</v>
      </c>
      <c r="C170" s="170" t="s">
        <v>377</v>
      </c>
      <c r="D170" s="171">
        <v>186707765.04000002</v>
      </c>
      <c r="E170" s="171">
        <v>37778545.469999999</v>
      </c>
      <c r="F170" s="172">
        <v>148929219.56999999</v>
      </c>
    </row>
    <row r="171" spans="1:6" ht="23.25" x14ac:dyDescent="0.25">
      <c r="A171" s="161" t="s">
        <v>378</v>
      </c>
      <c r="B171" s="169" t="s">
        <v>234</v>
      </c>
      <c r="C171" s="170" t="s">
        <v>379</v>
      </c>
      <c r="D171" s="171">
        <v>186325765.04000002</v>
      </c>
      <c r="E171" s="171">
        <v>37634489.270000003</v>
      </c>
      <c r="F171" s="172">
        <v>148691275.77000001</v>
      </c>
    </row>
    <row r="172" spans="1:6" ht="45.75" x14ac:dyDescent="0.25">
      <c r="A172" s="161" t="s">
        <v>380</v>
      </c>
      <c r="B172" s="169" t="s">
        <v>234</v>
      </c>
      <c r="C172" s="170" t="s">
        <v>381</v>
      </c>
      <c r="D172" s="171">
        <v>182488165.04000002</v>
      </c>
      <c r="E172" s="171">
        <v>37151576.270000003</v>
      </c>
      <c r="F172" s="172">
        <v>145336588.76999998</v>
      </c>
    </row>
    <row r="173" spans="1:6" ht="23.25" x14ac:dyDescent="0.25">
      <c r="A173" s="161" t="s">
        <v>382</v>
      </c>
      <c r="B173" s="169" t="s">
        <v>234</v>
      </c>
      <c r="C173" s="170" t="s">
        <v>383</v>
      </c>
      <c r="D173" s="171">
        <v>45032400</v>
      </c>
      <c r="E173" s="171">
        <v>21021932.100000001</v>
      </c>
      <c r="F173" s="172">
        <v>24010467.899999999</v>
      </c>
    </row>
    <row r="174" spans="1:6" ht="23.25" x14ac:dyDescent="0.25">
      <c r="A174" s="161" t="s">
        <v>295</v>
      </c>
      <c r="B174" s="169" t="s">
        <v>234</v>
      </c>
      <c r="C174" s="170" t="s">
        <v>384</v>
      </c>
      <c r="D174" s="171">
        <v>45032400</v>
      </c>
      <c r="E174" s="171">
        <v>21021932.100000001</v>
      </c>
      <c r="F174" s="172">
        <v>24010467.899999999</v>
      </c>
    </row>
    <row r="175" spans="1:6" x14ac:dyDescent="0.25">
      <c r="A175" s="161" t="s">
        <v>328</v>
      </c>
      <c r="B175" s="169" t="s">
        <v>234</v>
      </c>
      <c r="C175" s="170" t="s">
        <v>385</v>
      </c>
      <c r="D175" s="171">
        <v>45032400</v>
      </c>
      <c r="E175" s="171">
        <v>21021932.100000001</v>
      </c>
      <c r="F175" s="172">
        <v>24010467.899999999</v>
      </c>
    </row>
    <row r="176" spans="1:6" ht="45.75" x14ac:dyDescent="0.25">
      <c r="A176" s="161" t="s">
        <v>386</v>
      </c>
      <c r="B176" s="169" t="s">
        <v>234</v>
      </c>
      <c r="C176" s="170" t="s">
        <v>387</v>
      </c>
      <c r="D176" s="171">
        <v>45032400</v>
      </c>
      <c r="E176" s="171">
        <v>21021932.100000001</v>
      </c>
      <c r="F176" s="172">
        <v>24010467.899999999</v>
      </c>
    </row>
    <row r="177" spans="1:6" ht="34.5" x14ac:dyDescent="0.25">
      <c r="A177" s="161" t="s">
        <v>813</v>
      </c>
      <c r="B177" s="169" t="s">
        <v>234</v>
      </c>
      <c r="C177" s="170" t="s">
        <v>814</v>
      </c>
      <c r="D177" s="171">
        <v>81668979.560000002</v>
      </c>
      <c r="E177" s="171">
        <v>13675866.529999999</v>
      </c>
      <c r="F177" s="172">
        <v>67993113.030000001</v>
      </c>
    </row>
    <row r="178" spans="1:6" ht="23.25" x14ac:dyDescent="0.25">
      <c r="A178" s="161" t="s">
        <v>249</v>
      </c>
      <c r="B178" s="169" t="s">
        <v>234</v>
      </c>
      <c r="C178" s="170" t="s">
        <v>815</v>
      </c>
      <c r="D178" s="171">
        <v>81668979.560000002</v>
      </c>
      <c r="E178" s="171">
        <v>13675866.529999999</v>
      </c>
      <c r="F178" s="172">
        <v>67993113.030000001</v>
      </c>
    </row>
    <row r="179" spans="1:6" ht="23.25" x14ac:dyDescent="0.25">
      <c r="A179" s="161" t="s">
        <v>251</v>
      </c>
      <c r="B179" s="169" t="s">
        <v>234</v>
      </c>
      <c r="C179" s="170" t="s">
        <v>816</v>
      </c>
      <c r="D179" s="171">
        <v>81668979.560000002</v>
      </c>
      <c r="E179" s="171">
        <v>13675866.529999999</v>
      </c>
      <c r="F179" s="172">
        <v>67993113.030000001</v>
      </c>
    </row>
    <row r="180" spans="1:6" x14ac:dyDescent="0.25">
      <c r="A180" s="161" t="s">
        <v>253</v>
      </c>
      <c r="B180" s="169" t="s">
        <v>234</v>
      </c>
      <c r="C180" s="170" t="s">
        <v>817</v>
      </c>
      <c r="D180" s="171">
        <v>81668979.560000002</v>
      </c>
      <c r="E180" s="171">
        <v>13675866.529999999</v>
      </c>
      <c r="F180" s="172">
        <v>67993113.030000001</v>
      </c>
    </row>
    <row r="181" spans="1:6" ht="23.25" x14ac:dyDescent="0.25">
      <c r="A181" s="161" t="s">
        <v>388</v>
      </c>
      <c r="B181" s="169" t="s">
        <v>234</v>
      </c>
      <c r="C181" s="170" t="s">
        <v>389</v>
      </c>
      <c r="D181" s="171">
        <v>7529200</v>
      </c>
      <c r="E181" s="171">
        <v>2453777.64</v>
      </c>
      <c r="F181" s="172">
        <v>5075422.3600000003</v>
      </c>
    </row>
    <row r="182" spans="1:6" ht="23.25" x14ac:dyDescent="0.25">
      <c r="A182" s="161" t="s">
        <v>249</v>
      </c>
      <c r="B182" s="169" t="s">
        <v>234</v>
      </c>
      <c r="C182" s="170" t="s">
        <v>390</v>
      </c>
      <c r="D182" s="171">
        <v>7529200</v>
      </c>
      <c r="E182" s="171">
        <v>2453777.64</v>
      </c>
      <c r="F182" s="172">
        <v>5075422.3600000003</v>
      </c>
    </row>
    <row r="183" spans="1:6" ht="23.25" x14ac:dyDescent="0.25">
      <c r="A183" s="161" t="s">
        <v>251</v>
      </c>
      <c r="B183" s="169" t="s">
        <v>234</v>
      </c>
      <c r="C183" s="170" t="s">
        <v>391</v>
      </c>
      <c r="D183" s="171">
        <v>7529200</v>
      </c>
      <c r="E183" s="171">
        <v>2453777.64</v>
      </c>
      <c r="F183" s="172">
        <v>5075422.3600000003</v>
      </c>
    </row>
    <row r="184" spans="1:6" x14ac:dyDescent="0.25">
      <c r="A184" s="161" t="s">
        <v>253</v>
      </c>
      <c r="B184" s="169" t="s">
        <v>234</v>
      </c>
      <c r="C184" s="170" t="s">
        <v>392</v>
      </c>
      <c r="D184" s="171">
        <v>7529200</v>
      </c>
      <c r="E184" s="171">
        <v>2453777.64</v>
      </c>
      <c r="F184" s="172">
        <v>5075422.3600000003</v>
      </c>
    </row>
    <row r="185" spans="1:6" ht="57" x14ac:dyDescent="0.25">
      <c r="A185" s="161" t="s">
        <v>818</v>
      </c>
      <c r="B185" s="169" t="s">
        <v>234</v>
      </c>
      <c r="C185" s="170" t="s">
        <v>819</v>
      </c>
      <c r="D185" s="171">
        <v>1200000</v>
      </c>
      <c r="E185" s="171" t="s">
        <v>41</v>
      </c>
      <c r="F185" s="172">
        <v>1200000</v>
      </c>
    </row>
    <row r="186" spans="1:6" ht="23.25" x14ac:dyDescent="0.25">
      <c r="A186" s="161" t="s">
        <v>249</v>
      </c>
      <c r="B186" s="169" t="s">
        <v>234</v>
      </c>
      <c r="C186" s="170" t="s">
        <v>820</v>
      </c>
      <c r="D186" s="171">
        <v>1200000</v>
      </c>
      <c r="E186" s="171" t="s">
        <v>41</v>
      </c>
      <c r="F186" s="172">
        <v>1200000</v>
      </c>
    </row>
    <row r="187" spans="1:6" ht="23.25" x14ac:dyDescent="0.25">
      <c r="A187" s="161" t="s">
        <v>251</v>
      </c>
      <c r="B187" s="169" t="s">
        <v>234</v>
      </c>
      <c r="C187" s="170" t="s">
        <v>821</v>
      </c>
      <c r="D187" s="171">
        <v>1200000</v>
      </c>
      <c r="E187" s="171" t="s">
        <v>41</v>
      </c>
      <c r="F187" s="172">
        <v>1200000</v>
      </c>
    </row>
    <row r="188" spans="1:6" x14ac:dyDescent="0.25">
      <c r="A188" s="161" t="s">
        <v>253</v>
      </c>
      <c r="B188" s="169" t="s">
        <v>234</v>
      </c>
      <c r="C188" s="170" t="s">
        <v>822</v>
      </c>
      <c r="D188" s="171">
        <v>1200000</v>
      </c>
      <c r="E188" s="171" t="s">
        <v>41</v>
      </c>
      <c r="F188" s="172">
        <v>1200000</v>
      </c>
    </row>
    <row r="189" spans="1:6" ht="23.25" x14ac:dyDescent="0.25">
      <c r="A189" s="161" t="s">
        <v>393</v>
      </c>
      <c r="B189" s="169" t="s">
        <v>234</v>
      </c>
      <c r="C189" s="170" t="s">
        <v>394</v>
      </c>
      <c r="D189" s="171">
        <v>14629179</v>
      </c>
      <c r="E189" s="171" t="s">
        <v>41</v>
      </c>
      <c r="F189" s="172">
        <v>14629179</v>
      </c>
    </row>
    <row r="190" spans="1:6" ht="23.25" x14ac:dyDescent="0.25">
      <c r="A190" s="161" t="s">
        <v>249</v>
      </c>
      <c r="B190" s="169" t="s">
        <v>234</v>
      </c>
      <c r="C190" s="170" t="s">
        <v>823</v>
      </c>
      <c r="D190" s="171">
        <v>14629179</v>
      </c>
      <c r="E190" s="171" t="s">
        <v>41</v>
      </c>
      <c r="F190" s="172">
        <v>14629179</v>
      </c>
    </row>
    <row r="191" spans="1:6" ht="23.25" x14ac:dyDescent="0.25">
      <c r="A191" s="161" t="s">
        <v>251</v>
      </c>
      <c r="B191" s="169" t="s">
        <v>234</v>
      </c>
      <c r="C191" s="170" t="s">
        <v>824</v>
      </c>
      <c r="D191" s="171">
        <v>14629179</v>
      </c>
      <c r="E191" s="171" t="s">
        <v>41</v>
      </c>
      <c r="F191" s="172">
        <v>14629179</v>
      </c>
    </row>
    <row r="192" spans="1:6" x14ac:dyDescent="0.25">
      <c r="A192" s="161" t="s">
        <v>253</v>
      </c>
      <c r="B192" s="169" t="s">
        <v>234</v>
      </c>
      <c r="C192" s="170" t="s">
        <v>825</v>
      </c>
      <c r="D192" s="171">
        <v>14629179</v>
      </c>
      <c r="E192" s="171" t="s">
        <v>41</v>
      </c>
      <c r="F192" s="172">
        <v>14629179</v>
      </c>
    </row>
    <row r="193" spans="1:6" ht="34.5" x14ac:dyDescent="0.25">
      <c r="A193" s="161" t="s">
        <v>395</v>
      </c>
      <c r="B193" s="169" t="s">
        <v>234</v>
      </c>
      <c r="C193" s="170" t="s">
        <v>396</v>
      </c>
      <c r="D193" s="171">
        <v>32428406.48</v>
      </c>
      <c r="E193" s="171" t="s">
        <v>41</v>
      </c>
      <c r="F193" s="172">
        <v>32428406.48</v>
      </c>
    </row>
    <row r="194" spans="1:6" ht="23.25" x14ac:dyDescent="0.25">
      <c r="A194" s="161" t="s">
        <v>249</v>
      </c>
      <c r="B194" s="169" t="s">
        <v>234</v>
      </c>
      <c r="C194" s="170" t="s">
        <v>826</v>
      </c>
      <c r="D194" s="171">
        <v>32428406.48</v>
      </c>
      <c r="E194" s="171" t="s">
        <v>41</v>
      </c>
      <c r="F194" s="172">
        <v>32428406.48</v>
      </c>
    </row>
    <row r="195" spans="1:6" ht="23.25" x14ac:dyDescent="0.25">
      <c r="A195" s="161" t="s">
        <v>251</v>
      </c>
      <c r="B195" s="169" t="s">
        <v>234</v>
      </c>
      <c r="C195" s="170" t="s">
        <v>827</v>
      </c>
      <c r="D195" s="171">
        <v>32428406.48</v>
      </c>
      <c r="E195" s="171" t="s">
        <v>41</v>
      </c>
      <c r="F195" s="172">
        <v>32428406.48</v>
      </c>
    </row>
    <row r="196" spans="1:6" x14ac:dyDescent="0.25">
      <c r="A196" s="161" t="s">
        <v>253</v>
      </c>
      <c r="B196" s="169" t="s">
        <v>234</v>
      </c>
      <c r="C196" s="170" t="s">
        <v>828</v>
      </c>
      <c r="D196" s="171">
        <v>32428406.48</v>
      </c>
      <c r="E196" s="171" t="s">
        <v>41</v>
      </c>
      <c r="F196" s="172">
        <v>32428406.48</v>
      </c>
    </row>
    <row r="197" spans="1:6" ht="23.25" x14ac:dyDescent="0.25">
      <c r="A197" s="161" t="s">
        <v>405</v>
      </c>
      <c r="B197" s="169" t="s">
        <v>234</v>
      </c>
      <c r="C197" s="170" t="s">
        <v>829</v>
      </c>
      <c r="D197" s="171">
        <v>3837600</v>
      </c>
      <c r="E197" s="171">
        <v>482913</v>
      </c>
      <c r="F197" s="172">
        <v>3354687</v>
      </c>
    </row>
    <row r="198" spans="1:6" ht="23.25" x14ac:dyDescent="0.25">
      <c r="A198" s="161" t="s">
        <v>830</v>
      </c>
      <c r="B198" s="169" t="s">
        <v>234</v>
      </c>
      <c r="C198" s="170" t="s">
        <v>831</v>
      </c>
      <c r="D198" s="171">
        <v>2600000</v>
      </c>
      <c r="E198" s="171">
        <v>104913</v>
      </c>
      <c r="F198" s="172">
        <v>2495087</v>
      </c>
    </row>
    <row r="199" spans="1:6" ht="23.25" x14ac:dyDescent="0.25">
      <c r="A199" s="161" t="s">
        <v>249</v>
      </c>
      <c r="B199" s="169" t="s">
        <v>234</v>
      </c>
      <c r="C199" s="170" t="s">
        <v>832</v>
      </c>
      <c r="D199" s="171">
        <v>2600000</v>
      </c>
      <c r="E199" s="171">
        <v>104913</v>
      </c>
      <c r="F199" s="172">
        <v>2495087</v>
      </c>
    </row>
    <row r="200" spans="1:6" ht="23.25" x14ac:dyDescent="0.25">
      <c r="A200" s="161" t="s">
        <v>251</v>
      </c>
      <c r="B200" s="169" t="s">
        <v>234</v>
      </c>
      <c r="C200" s="170" t="s">
        <v>833</v>
      </c>
      <c r="D200" s="171">
        <v>2600000</v>
      </c>
      <c r="E200" s="171">
        <v>104913</v>
      </c>
      <c r="F200" s="172">
        <v>2495087</v>
      </c>
    </row>
    <row r="201" spans="1:6" x14ac:dyDescent="0.25">
      <c r="A201" s="161" t="s">
        <v>253</v>
      </c>
      <c r="B201" s="169" t="s">
        <v>234</v>
      </c>
      <c r="C201" s="170" t="s">
        <v>834</v>
      </c>
      <c r="D201" s="171">
        <v>2600000</v>
      </c>
      <c r="E201" s="171">
        <v>104913</v>
      </c>
      <c r="F201" s="172">
        <v>2495087</v>
      </c>
    </row>
    <row r="202" spans="1:6" ht="34.5" x14ac:dyDescent="0.25">
      <c r="A202" s="161" t="s">
        <v>835</v>
      </c>
      <c r="B202" s="169" t="s">
        <v>234</v>
      </c>
      <c r="C202" s="170" t="s">
        <v>836</v>
      </c>
      <c r="D202" s="171">
        <v>1237600</v>
      </c>
      <c r="E202" s="171">
        <v>378000</v>
      </c>
      <c r="F202" s="172">
        <v>859600</v>
      </c>
    </row>
    <row r="203" spans="1:6" ht="23.25" x14ac:dyDescent="0.25">
      <c r="A203" s="161" t="s">
        <v>295</v>
      </c>
      <c r="B203" s="169" t="s">
        <v>234</v>
      </c>
      <c r="C203" s="170" t="s">
        <v>837</v>
      </c>
      <c r="D203" s="171">
        <v>1237600</v>
      </c>
      <c r="E203" s="171">
        <v>378000</v>
      </c>
      <c r="F203" s="172">
        <v>859600</v>
      </c>
    </row>
    <row r="204" spans="1:6" x14ac:dyDescent="0.25">
      <c r="A204" s="161" t="s">
        <v>328</v>
      </c>
      <c r="B204" s="169" t="s">
        <v>234</v>
      </c>
      <c r="C204" s="170" t="s">
        <v>838</v>
      </c>
      <c r="D204" s="171">
        <v>1237600</v>
      </c>
      <c r="E204" s="171">
        <v>378000</v>
      </c>
      <c r="F204" s="172">
        <v>859600</v>
      </c>
    </row>
    <row r="205" spans="1:6" x14ac:dyDescent="0.25">
      <c r="A205" s="161" t="s">
        <v>329</v>
      </c>
      <c r="B205" s="169" t="s">
        <v>234</v>
      </c>
      <c r="C205" s="170" t="s">
        <v>839</v>
      </c>
      <c r="D205" s="171">
        <v>1237600</v>
      </c>
      <c r="E205" s="171">
        <v>378000</v>
      </c>
      <c r="F205" s="172">
        <v>859600</v>
      </c>
    </row>
    <row r="206" spans="1:6" ht="23.25" x14ac:dyDescent="0.25">
      <c r="A206" s="161" t="s">
        <v>397</v>
      </c>
      <c r="B206" s="169" t="s">
        <v>234</v>
      </c>
      <c r="C206" s="170" t="s">
        <v>398</v>
      </c>
      <c r="D206" s="171">
        <v>382000</v>
      </c>
      <c r="E206" s="171">
        <v>144056.20000000001</v>
      </c>
      <c r="F206" s="172">
        <v>237943.8</v>
      </c>
    </row>
    <row r="207" spans="1:6" ht="57" x14ac:dyDescent="0.25">
      <c r="A207" s="161" t="s">
        <v>399</v>
      </c>
      <c r="B207" s="169" t="s">
        <v>234</v>
      </c>
      <c r="C207" s="170" t="s">
        <v>400</v>
      </c>
      <c r="D207" s="171">
        <v>382000</v>
      </c>
      <c r="E207" s="171">
        <v>144056.20000000001</v>
      </c>
      <c r="F207" s="172">
        <v>237943.8</v>
      </c>
    </row>
    <row r="208" spans="1:6" ht="23.25" x14ac:dyDescent="0.25">
      <c r="A208" s="161" t="s">
        <v>401</v>
      </c>
      <c r="B208" s="169" t="s">
        <v>234</v>
      </c>
      <c r="C208" s="170" t="s">
        <v>402</v>
      </c>
      <c r="D208" s="171">
        <v>382000</v>
      </c>
      <c r="E208" s="171">
        <v>144056.20000000001</v>
      </c>
      <c r="F208" s="172">
        <v>237943.8</v>
      </c>
    </row>
    <row r="209" spans="1:6" ht="23.25" x14ac:dyDescent="0.25">
      <c r="A209" s="161" t="s">
        <v>249</v>
      </c>
      <c r="B209" s="169" t="s">
        <v>234</v>
      </c>
      <c r="C209" s="170" t="s">
        <v>403</v>
      </c>
      <c r="D209" s="171">
        <v>382000</v>
      </c>
      <c r="E209" s="171">
        <v>144056.20000000001</v>
      </c>
      <c r="F209" s="172">
        <v>237943.8</v>
      </c>
    </row>
    <row r="210" spans="1:6" ht="23.25" x14ac:dyDescent="0.25">
      <c r="A210" s="161" t="s">
        <v>251</v>
      </c>
      <c r="B210" s="169" t="s">
        <v>234</v>
      </c>
      <c r="C210" s="170" t="s">
        <v>404</v>
      </c>
      <c r="D210" s="171">
        <v>382000</v>
      </c>
      <c r="E210" s="171">
        <v>144056.20000000001</v>
      </c>
      <c r="F210" s="172">
        <v>237943.8</v>
      </c>
    </row>
    <row r="211" spans="1:6" x14ac:dyDescent="0.25">
      <c r="A211" s="161" t="s">
        <v>253</v>
      </c>
      <c r="B211" s="169" t="s">
        <v>234</v>
      </c>
      <c r="C211" s="170" t="s">
        <v>840</v>
      </c>
      <c r="D211" s="171">
        <v>382000</v>
      </c>
      <c r="E211" s="171">
        <v>144056.20000000001</v>
      </c>
      <c r="F211" s="172">
        <v>237943.8</v>
      </c>
    </row>
    <row r="212" spans="1:6" x14ac:dyDescent="0.25">
      <c r="A212" s="161" t="s">
        <v>271</v>
      </c>
      <c r="B212" s="169" t="s">
        <v>234</v>
      </c>
      <c r="C212" s="170" t="s">
        <v>406</v>
      </c>
      <c r="D212" s="171">
        <v>1177508.2</v>
      </c>
      <c r="E212" s="171">
        <v>799508.2</v>
      </c>
      <c r="F212" s="172">
        <v>378000</v>
      </c>
    </row>
    <row r="213" spans="1:6" x14ac:dyDescent="0.25">
      <c r="A213" s="161" t="s">
        <v>237</v>
      </c>
      <c r="B213" s="169" t="s">
        <v>234</v>
      </c>
      <c r="C213" s="170" t="s">
        <v>407</v>
      </c>
      <c r="D213" s="171">
        <v>1177508.2</v>
      </c>
      <c r="E213" s="171">
        <v>799508.2</v>
      </c>
      <c r="F213" s="172">
        <v>378000</v>
      </c>
    </row>
    <row r="214" spans="1:6" x14ac:dyDescent="0.25">
      <c r="A214" s="161" t="s">
        <v>237</v>
      </c>
      <c r="B214" s="169" t="s">
        <v>234</v>
      </c>
      <c r="C214" s="170" t="s">
        <v>408</v>
      </c>
      <c r="D214" s="171">
        <v>1177508.2</v>
      </c>
      <c r="E214" s="171">
        <v>799508.2</v>
      </c>
      <c r="F214" s="172">
        <v>378000</v>
      </c>
    </row>
    <row r="215" spans="1:6" ht="23.25" x14ac:dyDescent="0.25">
      <c r="A215" s="161" t="s">
        <v>841</v>
      </c>
      <c r="B215" s="169" t="s">
        <v>234</v>
      </c>
      <c r="C215" s="170" t="s">
        <v>842</v>
      </c>
      <c r="D215" s="171">
        <v>677508.2</v>
      </c>
      <c r="E215" s="171">
        <v>677508.2</v>
      </c>
      <c r="F215" s="172" t="s">
        <v>41</v>
      </c>
    </row>
    <row r="216" spans="1:6" ht="23.25" x14ac:dyDescent="0.25">
      <c r="A216" s="161" t="s">
        <v>295</v>
      </c>
      <c r="B216" s="169" t="s">
        <v>234</v>
      </c>
      <c r="C216" s="170" t="s">
        <v>843</v>
      </c>
      <c r="D216" s="171">
        <v>677508.2</v>
      </c>
      <c r="E216" s="171">
        <v>677508.2</v>
      </c>
      <c r="F216" s="172" t="s">
        <v>41</v>
      </c>
    </row>
    <row r="217" spans="1:6" x14ac:dyDescent="0.25">
      <c r="A217" s="161" t="s">
        <v>328</v>
      </c>
      <c r="B217" s="169" t="s">
        <v>234</v>
      </c>
      <c r="C217" s="170" t="s">
        <v>844</v>
      </c>
      <c r="D217" s="171">
        <v>677508.2</v>
      </c>
      <c r="E217" s="171">
        <v>677508.2</v>
      </c>
      <c r="F217" s="172" t="s">
        <v>41</v>
      </c>
    </row>
    <row r="218" spans="1:6" x14ac:dyDescent="0.25">
      <c r="A218" s="161" t="s">
        <v>329</v>
      </c>
      <c r="B218" s="169" t="s">
        <v>234</v>
      </c>
      <c r="C218" s="170" t="s">
        <v>845</v>
      </c>
      <c r="D218" s="171">
        <v>677508.2</v>
      </c>
      <c r="E218" s="171">
        <v>677508.2</v>
      </c>
      <c r="F218" s="172" t="s">
        <v>41</v>
      </c>
    </row>
    <row r="219" spans="1:6" ht="23.25" x14ac:dyDescent="0.25">
      <c r="A219" s="161" t="s">
        <v>1107</v>
      </c>
      <c r="B219" s="169" t="s">
        <v>234</v>
      </c>
      <c r="C219" s="170" t="s">
        <v>1108</v>
      </c>
      <c r="D219" s="171">
        <v>500000</v>
      </c>
      <c r="E219" s="171">
        <v>122000</v>
      </c>
      <c r="F219" s="172">
        <v>378000</v>
      </c>
    </row>
    <row r="220" spans="1:6" ht="23.25" x14ac:dyDescent="0.25">
      <c r="A220" s="161" t="s">
        <v>295</v>
      </c>
      <c r="B220" s="169" t="s">
        <v>234</v>
      </c>
      <c r="C220" s="170" t="s">
        <v>1109</v>
      </c>
      <c r="D220" s="171">
        <v>500000</v>
      </c>
      <c r="E220" s="171">
        <v>122000</v>
      </c>
      <c r="F220" s="172">
        <v>378000</v>
      </c>
    </row>
    <row r="221" spans="1:6" x14ac:dyDescent="0.25">
      <c r="A221" s="161" t="s">
        <v>328</v>
      </c>
      <c r="B221" s="169" t="s">
        <v>234</v>
      </c>
      <c r="C221" s="170" t="s">
        <v>1110</v>
      </c>
      <c r="D221" s="171">
        <v>500000</v>
      </c>
      <c r="E221" s="171">
        <v>122000</v>
      </c>
      <c r="F221" s="172">
        <v>378000</v>
      </c>
    </row>
    <row r="222" spans="1:6" x14ac:dyDescent="0.25">
      <c r="A222" s="161" t="s">
        <v>329</v>
      </c>
      <c r="B222" s="169" t="s">
        <v>234</v>
      </c>
      <c r="C222" s="170" t="s">
        <v>1111</v>
      </c>
      <c r="D222" s="171">
        <v>500000</v>
      </c>
      <c r="E222" s="171">
        <v>122000</v>
      </c>
      <c r="F222" s="172">
        <v>378000</v>
      </c>
    </row>
    <row r="223" spans="1:6" x14ac:dyDescent="0.25">
      <c r="A223" s="161" t="s">
        <v>410</v>
      </c>
      <c r="B223" s="169" t="s">
        <v>234</v>
      </c>
      <c r="C223" s="170" t="s">
        <v>411</v>
      </c>
      <c r="D223" s="171">
        <v>5890000</v>
      </c>
      <c r="E223" s="171">
        <v>912034.55</v>
      </c>
      <c r="F223" s="172">
        <v>4977965.45</v>
      </c>
    </row>
    <row r="224" spans="1:6" ht="23.25" x14ac:dyDescent="0.25">
      <c r="A224" s="161" t="s">
        <v>846</v>
      </c>
      <c r="B224" s="169" t="s">
        <v>234</v>
      </c>
      <c r="C224" s="170" t="s">
        <v>412</v>
      </c>
      <c r="D224" s="171">
        <v>100000</v>
      </c>
      <c r="E224" s="171" t="s">
        <v>41</v>
      </c>
      <c r="F224" s="172">
        <v>100000</v>
      </c>
    </row>
    <row r="225" spans="1:6" ht="23.25" x14ac:dyDescent="0.25">
      <c r="A225" s="161" t="s">
        <v>847</v>
      </c>
      <c r="B225" s="169" t="s">
        <v>234</v>
      </c>
      <c r="C225" s="170" t="s">
        <v>848</v>
      </c>
      <c r="D225" s="171">
        <v>100000</v>
      </c>
      <c r="E225" s="171" t="s">
        <v>41</v>
      </c>
      <c r="F225" s="172">
        <v>100000</v>
      </c>
    </row>
    <row r="226" spans="1:6" ht="45.75" x14ac:dyDescent="0.25">
      <c r="A226" s="161" t="s">
        <v>849</v>
      </c>
      <c r="B226" s="169" t="s">
        <v>234</v>
      </c>
      <c r="C226" s="170" t="s">
        <v>850</v>
      </c>
      <c r="D226" s="171">
        <v>100000</v>
      </c>
      <c r="E226" s="171" t="s">
        <v>41</v>
      </c>
      <c r="F226" s="172">
        <v>100000</v>
      </c>
    </row>
    <row r="227" spans="1:6" x14ac:dyDescent="0.25">
      <c r="A227" s="161" t="s">
        <v>255</v>
      </c>
      <c r="B227" s="169" t="s">
        <v>234</v>
      </c>
      <c r="C227" s="170" t="s">
        <v>851</v>
      </c>
      <c r="D227" s="171">
        <v>100000</v>
      </c>
      <c r="E227" s="171" t="s">
        <v>41</v>
      </c>
      <c r="F227" s="172">
        <v>100000</v>
      </c>
    </row>
    <row r="228" spans="1:6" ht="34.5" x14ac:dyDescent="0.25">
      <c r="A228" s="161" t="s">
        <v>413</v>
      </c>
      <c r="B228" s="169" t="s">
        <v>234</v>
      </c>
      <c r="C228" s="170" t="s">
        <v>852</v>
      </c>
      <c r="D228" s="171">
        <v>100000</v>
      </c>
      <c r="E228" s="171" t="s">
        <v>41</v>
      </c>
      <c r="F228" s="172">
        <v>100000</v>
      </c>
    </row>
    <row r="229" spans="1:6" ht="45.75" x14ac:dyDescent="0.25">
      <c r="A229" s="161" t="s">
        <v>414</v>
      </c>
      <c r="B229" s="169" t="s">
        <v>234</v>
      </c>
      <c r="C229" s="170" t="s">
        <v>853</v>
      </c>
      <c r="D229" s="171">
        <v>100000</v>
      </c>
      <c r="E229" s="171" t="s">
        <v>41</v>
      </c>
      <c r="F229" s="172">
        <v>100000</v>
      </c>
    </row>
    <row r="230" spans="1:6" x14ac:dyDescent="0.25">
      <c r="A230" s="161" t="s">
        <v>271</v>
      </c>
      <c r="B230" s="169" t="s">
        <v>234</v>
      </c>
      <c r="C230" s="170" t="s">
        <v>415</v>
      </c>
      <c r="D230" s="171">
        <v>5790000</v>
      </c>
      <c r="E230" s="171">
        <v>912034.55</v>
      </c>
      <c r="F230" s="172">
        <v>4877965.45</v>
      </c>
    </row>
    <row r="231" spans="1:6" x14ac:dyDescent="0.25">
      <c r="A231" s="161" t="s">
        <v>237</v>
      </c>
      <c r="B231" s="169" t="s">
        <v>234</v>
      </c>
      <c r="C231" s="170" t="s">
        <v>416</v>
      </c>
      <c r="D231" s="171">
        <v>5790000</v>
      </c>
      <c r="E231" s="171">
        <v>912034.55</v>
      </c>
      <c r="F231" s="172">
        <v>4877965.45</v>
      </c>
    </row>
    <row r="232" spans="1:6" x14ac:dyDescent="0.25">
      <c r="A232" s="161" t="s">
        <v>237</v>
      </c>
      <c r="B232" s="169" t="s">
        <v>234</v>
      </c>
      <c r="C232" s="170" t="s">
        <v>417</v>
      </c>
      <c r="D232" s="171">
        <v>5790000</v>
      </c>
      <c r="E232" s="171">
        <v>912034.55</v>
      </c>
      <c r="F232" s="172">
        <v>4877965.45</v>
      </c>
    </row>
    <row r="233" spans="1:6" ht="57" x14ac:dyDescent="0.25">
      <c r="A233" s="161" t="s">
        <v>854</v>
      </c>
      <c r="B233" s="169" t="s">
        <v>234</v>
      </c>
      <c r="C233" s="170" t="s">
        <v>855</v>
      </c>
      <c r="D233" s="171">
        <v>750000</v>
      </c>
      <c r="E233" s="171">
        <v>467700</v>
      </c>
      <c r="F233" s="172">
        <v>282300</v>
      </c>
    </row>
    <row r="234" spans="1:6" ht="23.25" x14ac:dyDescent="0.25">
      <c r="A234" s="161" t="s">
        <v>249</v>
      </c>
      <c r="B234" s="169" t="s">
        <v>234</v>
      </c>
      <c r="C234" s="170" t="s">
        <v>856</v>
      </c>
      <c r="D234" s="171">
        <v>750000</v>
      </c>
      <c r="E234" s="171">
        <v>467700</v>
      </c>
      <c r="F234" s="172">
        <v>282300</v>
      </c>
    </row>
    <row r="235" spans="1:6" ht="23.25" x14ac:dyDescent="0.25">
      <c r="A235" s="161" t="s">
        <v>251</v>
      </c>
      <c r="B235" s="169" t="s">
        <v>234</v>
      </c>
      <c r="C235" s="170" t="s">
        <v>857</v>
      </c>
      <c r="D235" s="171">
        <v>750000</v>
      </c>
      <c r="E235" s="171">
        <v>467700</v>
      </c>
      <c r="F235" s="172">
        <v>282300</v>
      </c>
    </row>
    <row r="236" spans="1:6" x14ac:dyDescent="0.25">
      <c r="A236" s="161" t="s">
        <v>253</v>
      </c>
      <c r="B236" s="169" t="s">
        <v>234</v>
      </c>
      <c r="C236" s="170" t="s">
        <v>858</v>
      </c>
      <c r="D236" s="171">
        <v>750000</v>
      </c>
      <c r="E236" s="171">
        <v>467700</v>
      </c>
      <c r="F236" s="172">
        <v>282300</v>
      </c>
    </row>
    <row r="237" spans="1:6" x14ac:dyDescent="0.25">
      <c r="A237" s="161" t="s">
        <v>418</v>
      </c>
      <c r="B237" s="169" t="s">
        <v>234</v>
      </c>
      <c r="C237" s="170" t="s">
        <v>419</v>
      </c>
      <c r="D237" s="171">
        <v>5040000</v>
      </c>
      <c r="E237" s="171">
        <v>444334.55</v>
      </c>
      <c r="F237" s="172">
        <v>4595665.45</v>
      </c>
    </row>
    <row r="238" spans="1:6" ht="23.25" x14ac:dyDescent="0.25">
      <c r="A238" s="161" t="s">
        <v>249</v>
      </c>
      <c r="B238" s="169" t="s">
        <v>234</v>
      </c>
      <c r="C238" s="170" t="s">
        <v>420</v>
      </c>
      <c r="D238" s="171">
        <v>5040000</v>
      </c>
      <c r="E238" s="171">
        <v>444334.55</v>
      </c>
      <c r="F238" s="172">
        <v>4595665.45</v>
      </c>
    </row>
    <row r="239" spans="1:6" ht="23.25" x14ac:dyDescent="0.25">
      <c r="A239" s="161" t="s">
        <v>251</v>
      </c>
      <c r="B239" s="169" t="s">
        <v>234</v>
      </c>
      <c r="C239" s="170" t="s">
        <v>421</v>
      </c>
      <c r="D239" s="171">
        <v>5040000</v>
      </c>
      <c r="E239" s="171">
        <v>444334.55</v>
      </c>
      <c r="F239" s="172">
        <v>4595665.45</v>
      </c>
    </row>
    <row r="240" spans="1:6" x14ac:dyDescent="0.25">
      <c r="A240" s="161" t="s">
        <v>253</v>
      </c>
      <c r="B240" s="169" t="s">
        <v>234</v>
      </c>
      <c r="C240" s="170" t="s">
        <v>422</v>
      </c>
      <c r="D240" s="171">
        <v>5040000</v>
      </c>
      <c r="E240" s="171">
        <v>444334.55</v>
      </c>
      <c r="F240" s="172">
        <v>4595665.45</v>
      </c>
    </row>
    <row r="241" spans="1:7" x14ac:dyDescent="0.25">
      <c r="A241" s="185" t="s">
        <v>423</v>
      </c>
      <c r="B241" s="186" t="s">
        <v>234</v>
      </c>
      <c r="C241" s="187" t="s">
        <v>424</v>
      </c>
      <c r="D241" s="188">
        <v>239692676.62</v>
      </c>
      <c r="E241" s="188">
        <v>38877296.989999995</v>
      </c>
      <c r="F241" s="189">
        <v>200815379.63</v>
      </c>
      <c r="G241" s="209"/>
    </row>
    <row r="242" spans="1:7" x14ac:dyDescent="0.25">
      <c r="A242" s="161" t="s">
        <v>425</v>
      </c>
      <c r="B242" s="169" t="s">
        <v>234</v>
      </c>
      <c r="C242" s="170" t="s">
        <v>426</v>
      </c>
      <c r="D242" s="171">
        <v>34745173.619999997</v>
      </c>
      <c r="E242" s="171">
        <v>7265264.2599999998</v>
      </c>
      <c r="F242" s="172">
        <v>27479909.359999996</v>
      </c>
    </row>
    <row r="243" spans="1:7" ht="45.75" x14ac:dyDescent="0.25">
      <c r="A243" s="161" t="s">
        <v>427</v>
      </c>
      <c r="B243" s="169" t="s">
        <v>234</v>
      </c>
      <c r="C243" s="170" t="s">
        <v>428</v>
      </c>
      <c r="D243" s="171">
        <v>3500000</v>
      </c>
      <c r="E243" s="171" t="s">
        <v>41</v>
      </c>
      <c r="F243" s="172">
        <v>3500000</v>
      </c>
    </row>
    <row r="244" spans="1:7" ht="34.5" x14ac:dyDescent="0.25">
      <c r="A244" s="161" t="s">
        <v>429</v>
      </c>
      <c r="B244" s="169" t="s">
        <v>234</v>
      </c>
      <c r="C244" s="170" t="s">
        <v>430</v>
      </c>
      <c r="D244" s="171">
        <v>3500000</v>
      </c>
      <c r="E244" s="171" t="s">
        <v>41</v>
      </c>
      <c r="F244" s="172">
        <v>3500000</v>
      </c>
    </row>
    <row r="245" spans="1:7" ht="34.5" x14ac:dyDescent="0.25">
      <c r="A245" s="161" t="s">
        <v>431</v>
      </c>
      <c r="B245" s="169" t="s">
        <v>234</v>
      </c>
      <c r="C245" s="170" t="s">
        <v>859</v>
      </c>
      <c r="D245" s="171">
        <v>3500000</v>
      </c>
      <c r="E245" s="171" t="s">
        <v>41</v>
      </c>
      <c r="F245" s="172">
        <v>3500000</v>
      </c>
    </row>
    <row r="246" spans="1:7" ht="34.5" x14ac:dyDescent="0.25">
      <c r="A246" s="161" t="s">
        <v>860</v>
      </c>
      <c r="B246" s="169" t="s">
        <v>234</v>
      </c>
      <c r="C246" s="170" t="s">
        <v>861</v>
      </c>
      <c r="D246" s="171">
        <v>3500000</v>
      </c>
      <c r="E246" s="171" t="s">
        <v>41</v>
      </c>
      <c r="F246" s="172">
        <v>3500000</v>
      </c>
    </row>
    <row r="247" spans="1:7" x14ac:dyDescent="0.25">
      <c r="A247" s="161" t="s">
        <v>255</v>
      </c>
      <c r="B247" s="169" t="s">
        <v>234</v>
      </c>
      <c r="C247" s="170" t="s">
        <v>862</v>
      </c>
      <c r="D247" s="171">
        <v>3500000</v>
      </c>
      <c r="E247" s="171" t="s">
        <v>41</v>
      </c>
      <c r="F247" s="172">
        <v>3500000</v>
      </c>
    </row>
    <row r="248" spans="1:7" ht="34.5" x14ac:dyDescent="0.25">
      <c r="A248" s="161" t="s">
        <v>413</v>
      </c>
      <c r="B248" s="169" t="s">
        <v>234</v>
      </c>
      <c r="C248" s="170" t="s">
        <v>863</v>
      </c>
      <c r="D248" s="171">
        <v>3500000</v>
      </c>
      <c r="E248" s="171" t="s">
        <v>41</v>
      </c>
      <c r="F248" s="172">
        <v>3500000</v>
      </c>
    </row>
    <row r="249" spans="1:7" ht="45.75" x14ac:dyDescent="0.25">
      <c r="A249" s="161" t="s">
        <v>414</v>
      </c>
      <c r="B249" s="169" t="s">
        <v>234</v>
      </c>
      <c r="C249" s="170" t="s">
        <v>864</v>
      </c>
      <c r="D249" s="171">
        <v>3500000</v>
      </c>
      <c r="E249" s="171" t="s">
        <v>41</v>
      </c>
      <c r="F249" s="172">
        <v>3500000</v>
      </c>
    </row>
    <row r="250" spans="1:7" ht="23.25" x14ac:dyDescent="0.25">
      <c r="A250" s="161" t="s">
        <v>565</v>
      </c>
      <c r="B250" s="169" t="s">
        <v>234</v>
      </c>
      <c r="C250" s="170" t="s">
        <v>706</v>
      </c>
      <c r="D250" s="171">
        <v>14658949.619999999</v>
      </c>
      <c r="E250" s="171" t="s">
        <v>41</v>
      </c>
      <c r="F250" s="172">
        <v>14658949.619999999</v>
      </c>
    </row>
    <row r="251" spans="1:7" ht="23.25" x14ac:dyDescent="0.25">
      <c r="A251" s="161" t="s">
        <v>707</v>
      </c>
      <c r="B251" s="169" t="s">
        <v>234</v>
      </c>
      <c r="C251" s="170" t="s">
        <v>865</v>
      </c>
      <c r="D251" s="171">
        <v>14658949.619999999</v>
      </c>
      <c r="E251" s="171" t="s">
        <v>41</v>
      </c>
      <c r="F251" s="172">
        <v>14658949.619999999</v>
      </c>
    </row>
    <row r="252" spans="1:7" x14ac:dyDescent="0.25">
      <c r="A252" s="161" t="s">
        <v>708</v>
      </c>
      <c r="B252" s="169" t="s">
        <v>234</v>
      </c>
      <c r="C252" s="170" t="s">
        <v>866</v>
      </c>
      <c r="D252" s="171">
        <v>14658949.619999999</v>
      </c>
      <c r="E252" s="171" t="s">
        <v>41</v>
      </c>
      <c r="F252" s="172">
        <v>14658949.619999999</v>
      </c>
    </row>
    <row r="253" spans="1:7" ht="23.25" x14ac:dyDescent="0.25">
      <c r="A253" s="161" t="s">
        <v>249</v>
      </c>
      <c r="B253" s="169" t="s">
        <v>234</v>
      </c>
      <c r="C253" s="170" t="s">
        <v>867</v>
      </c>
      <c r="D253" s="171">
        <v>14658949.619999999</v>
      </c>
      <c r="E253" s="171" t="s">
        <v>41</v>
      </c>
      <c r="F253" s="172">
        <v>14658949.619999999</v>
      </c>
    </row>
    <row r="254" spans="1:7" ht="23.25" x14ac:dyDescent="0.25">
      <c r="A254" s="161" t="s">
        <v>251</v>
      </c>
      <c r="B254" s="169" t="s">
        <v>234</v>
      </c>
      <c r="C254" s="170" t="s">
        <v>868</v>
      </c>
      <c r="D254" s="171">
        <v>14658949.619999999</v>
      </c>
      <c r="E254" s="171" t="s">
        <v>41</v>
      </c>
      <c r="F254" s="172">
        <v>14658949.619999999</v>
      </c>
    </row>
    <row r="255" spans="1:7" x14ac:dyDescent="0.25">
      <c r="A255" s="161" t="s">
        <v>253</v>
      </c>
      <c r="B255" s="169" t="s">
        <v>234</v>
      </c>
      <c r="C255" s="170" t="s">
        <v>869</v>
      </c>
      <c r="D255" s="171">
        <v>14658949.619999999</v>
      </c>
      <c r="E255" s="171" t="s">
        <v>41</v>
      </c>
      <c r="F255" s="172">
        <v>14658949.619999999</v>
      </c>
    </row>
    <row r="256" spans="1:7" x14ac:dyDescent="0.25">
      <c r="A256" s="161" t="s">
        <v>271</v>
      </c>
      <c r="B256" s="169" t="s">
        <v>234</v>
      </c>
      <c r="C256" s="170" t="s">
        <v>432</v>
      </c>
      <c r="D256" s="171">
        <v>16586224</v>
      </c>
      <c r="E256" s="171">
        <v>7265264.2599999998</v>
      </c>
      <c r="F256" s="172">
        <v>9320959.7400000002</v>
      </c>
    </row>
    <row r="257" spans="1:6" x14ac:dyDescent="0.25">
      <c r="A257" s="161" t="s">
        <v>237</v>
      </c>
      <c r="B257" s="169" t="s">
        <v>234</v>
      </c>
      <c r="C257" s="170" t="s">
        <v>433</v>
      </c>
      <c r="D257" s="171">
        <v>16586224</v>
      </c>
      <c r="E257" s="171">
        <v>7265264.2599999998</v>
      </c>
      <c r="F257" s="172">
        <v>9320959.7400000002</v>
      </c>
    </row>
    <row r="258" spans="1:6" x14ac:dyDescent="0.25">
      <c r="A258" s="161" t="s">
        <v>237</v>
      </c>
      <c r="B258" s="169" t="s">
        <v>234</v>
      </c>
      <c r="C258" s="170" t="s">
        <v>434</v>
      </c>
      <c r="D258" s="171">
        <v>16586224</v>
      </c>
      <c r="E258" s="171">
        <v>7265264.2599999998</v>
      </c>
      <c r="F258" s="172">
        <v>9320959.7400000002</v>
      </c>
    </row>
    <row r="259" spans="1:6" ht="34.5" x14ac:dyDescent="0.25">
      <c r="A259" s="161" t="s">
        <v>435</v>
      </c>
      <c r="B259" s="169" t="s">
        <v>234</v>
      </c>
      <c r="C259" s="170" t="s">
        <v>436</v>
      </c>
      <c r="D259" s="171">
        <v>12250000</v>
      </c>
      <c r="E259" s="171">
        <v>4878444.05</v>
      </c>
      <c r="F259" s="172">
        <v>7371555.9500000002</v>
      </c>
    </row>
    <row r="260" spans="1:6" ht="23.25" x14ac:dyDescent="0.25">
      <c r="A260" s="161" t="s">
        <v>249</v>
      </c>
      <c r="B260" s="169" t="s">
        <v>234</v>
      </c>
      <c r="C260" s="170" t="s">
        <v>437</v>
      </c>
      <c r="D260" s="171">
        <v>12250000</v>
      </c>
      <c r="E260" s="171">
        <v>4878444.05</v>
      </c>
      <c r="F260" s="172">
        <v>7371555.9500000002</v>
      </c>
    </row>
    <row r="261" spans="1:6" ht="23.25" x14ac:dyDescent="0.25">
      <c r="A261" s="161" t="s">
        <v>251</v>
      </c>
      <c r="B261" s="169" t="s">
        <v>234</v>
      </c>
      <c r="C261" s="170" t="s">
        <v>438</v>
      </c>
      <c r="D261" s="171">
        <v>12250000</v>
      </c>
      <c r="E261" s="171">
        <v>4878444.05</v>
      </c>
      <c r="F261" s="172">
        <v>7371555.9500000002</v>
      </c>
    </row>
    <row r="262" spans="1:6" x14ac:dyDescent="0.25">
      <c r="A262" s="161" t="s">
        <v>253</v>
      </c>
      <c r="B262" s="169" t="s">
        <v>234</v>
      </c>
      <c r="C262" s="170" t="s">
        <v>439</v>
      </c>
      <c r="D262" s="171">
        <v>12250000</v>
      </c>
      <c r="E262" s="171">
        <v>4878444.05</v>
      </c>
      <c r="F262" s="172">
        <v>7371555.9500000002</v>
      </c>
    </row>
    <row r="263" spans="1:6" x14ac:dyDescent="0.25">
      <c r="A263" s="161" t="s">
        <v>440</v>
      </c>
      <c r="B263" s="169" t="s">
        <v>234</v>
      </c>
      <c r="C263" s="170" t="s">
        <v>441</v>
      </c>
      <c r="D263" s="171">
        <v>921600</v>
      </c>
      <c r="E263" s="171">
        <v>127414.02</v>
      </c>
      <c r="F263" s="172">
        <v>794185.98</v>
      </c>
    </row>
    <row r="264" spans="1:6" ht="23.25" x14ac:dyDescent="0.25">
      <c r="A264" s="161" t="s">
        <v>249</v>
      </c>
      <c r="B264" s="169" t="s">
        <v>234</v>
      </c>
      <c r="C264" s="170" t="s">
        <v>442</v>
      </c>
      <c r="D264" s="171">
        <v>921600</v>
      </c>
      <c r="E264" s="171">
        <v>127414.02</v>
      </c>
      <c r="F264" s="172">
        <v>794185.98</v>
      </c>
    </row>
    <row r="265" spans="1:6" ht="23.25" x14ac:dyDescent="0.25">
      <c r="A265" s="161" t="s">
        <v>251</v>
      </c>
      <c r="B265" s="169" t="s">
        <v>234</v>
      </c>
      <c r="C265" s="170" t="s">
        <v>443</v>
      </c>
      <c r="D265" s="171">
        <v>921600</v>
      </c>
      <c r="E265" s="171">
        <v>127414.02</v>
      </c>
      <c r="F265" s="172">
        <v>794185.98</v>
      </c>
    </row>
    <row r="266" spans="1:6" x14ac:dyDescent="0.25">
      <c r="A266" s="161" t="s">
        <v>253</v>
      </c>
      <c r="B266" s="169" t="s">
        <v>234</v>
      </c>
      <c r="C266" s="170" t="s">
        <v>444</v>
      </c>
      <c r="D266" s="171">
        <v>921600</v>
      </c>
      <c r="E266" s="171">
        <v>127414.02</v>
      </c>
      <c r="F266" s="172">
        <v>794185.98</v>
      </c>
    </row>
    <row r="267" spans="1:6" x14ac:dyDescent="0.25">
      <c r="A267" s="161" t="s">
        <v>445</v>
      </c>
      <c r="B267" s="169" t="s">
        <v>234</v>
      </c>
      <c r="C267" s="170" t="s">
        <v>446</v>
      </c>
      <c r="D267" s="171">
        <v>1247130</v>
      </c>
      <c r="E267" s="171">
        <v>91912.19</v>
      </c>
      <c r="F267" s="172">
        <v>1155217.81</v>
      </c>
    </row>
    <row r="268" spans="1:6" ht="23.25" x14ac:dyDescent="0.25">
      <c r="A268" s="161" t="s">
        <v>249</v>
      </c>
      <c r="B268" s="169" t="s">
        <v>234</v>
      </c>
      <c r="C268" s="170" t="s">
        <v>447</v>
      </c>
      <c r="D268" s="171">
        <v>1247130</v>
      </c>
      <c r="E268" s="171">
        <v>91912.19</v>
      </c>
      <c r="F268" s="172">
        <v>1155217.81</v>
      </c>
    </row>
    <row r="269" spans="1:6" ht="23.25" x14ac:dyDescent="0.25">
      <c r="A269" s="161" t="s">
        <v>251</v>
      </c>
      <c r="B269" s="169" t="s">
        <v>234</v>
      </c>
      <c r="C269" s="170" t="s">
        <v>448</v>
      </c>
      <c r="D269" s="171">
        <v>1247130</v>
      </c>
      <c r="E269" s="171">
        <v>91912.19</v>
      </c>
      <c r="F269" s="172">
        <v>1155217.81</v>
      </c>
    </row>
    <row r="270" spans="1:6" x14ac:dyDescent="0.25">
      <c r="A270" s="161" t="s">
        <v>253</v>
      </c>
      <c r="B270" s="169" t="s">
        <v>234</v>
      </c>
      <c r="C270" s="170" t="s">
        <v>449</v>
      </c>
      <c r="D270" s="171">
        <v>1247130</v>
      </c>
      <c r="E270" s="171">
        <v>91912.19</v>
      </c>
      <c r="F270" s="172">
        <v>1155217.81</v>
      </c>
    </row>
    <row r="271" spans="1:6" ht="23.25" x14ac:dyDescent="0.25">
      <c r="A271" s="161" t="s">
        <v>870</v>
      </c>
      <c r="B271" s="169" t="s">
        <v>234</v>
      </c>
      <c r="C271" s="170" t="s">
        <v>871</v>
      </c>
      <c r="D271" s="171">
        <v>2167494</v>
      </c>
      <c r="E271" s="171">
        <v>2167494</v>
      </c>
      <c r="F271" s="172" t="s">
        <v>41</v>
      </c>
    </row>
    <row r="272" spans="1:6" ht="23.25" x14ac:dyDescent="0.25">
      <c r="A272" s="161" t="s">
        <v>478</v>
      </c>
      <c r="B272" s="169" t="s">
        <v>234</v>
      </c>
      <c r="C272" s="170" t="s">
        <v>872</v>
      </c>
      <c r="D272" s="171">
        <v>2167494</v>
      </c>
      <c r="E272" s="171">
        <v>2167494</v>
      </c>
      <c r="F272" s="172" t="s">
        <v>41</v>
      </c>
    </row>
    <row r="273" spans="1:6" x14ac:dyDescent="0.25">
      <c r="A273" s="161" t="s">
        <v>479</v>
      </c>
      <c r="B273" s="169" t="s">
        <v>234</v>
      </c>
      <c r="C273" s="170" t="s">
        <v>873</v>
      </c>
      <c r="D273" s="171">
        <v>2167494</v>
      </c>
      <c r="E273" s="171">
        <v>2167494</v>
      </c>
      <c r="F273" s="172" t="s">
        <v>41</v>
      </c>
    </row>
    <row r="274" spans="1:6" ht="34.5" x14ac:dyDescent="0.25">
      <c r="A274" s="161" t="s">
        <v>709</v>
      </c>
      <c r="B274" s="169" t="s">
        <v>234</v>
      </c>
      <c r="C274" s="170" t="s">
        <v>874</v>
      </c>
      <c r="D274" s="171">
        <v>2167494</v>
      </c>
      <c r="E274" s="171">
        <v>2167494</v>
      </c>
      <c r="F274" s="172" t="s">
        <v>41</v>
      </c>
    </row>
    <row r="275" spans="1:6" x14ac:dyDescent="0.25">
      <c r="A275" s="161" t="s">
        <v>450</v>
      </c>
      <c r="B275" s="169" t="s">
        <v>234</v>
      </c>
      <c r="C275" s="170" t="s">
        <v>451</v>
      </c>
      <c r="D275" s="171">
        <v>55348630</v>
      </c>
      <c r="E275" s="171">
        <v>540531.88</v>
      </c>
      <c r="F275" s="172">
        <v>54808098.119999997</v>
      </c>
    </row>
    <row r="276" spans="1:6" ht="45.75" x14ac:dyDescent="0.25">
      <c r="A276" s="161" t="s">
        <v>427</v>
      </c>
      <c r="B276" s="169" t="s">
        <v>234</v>
      </c>
      <c r="C276" s="170" t="s">
        <v>452</v>
      </c>
      <c r="D276" s="171">
        <v>53303360</v>
      </c>
      <c r="E276" s="171">
        <v>455241.48</v>
      </c>
      <c r="F276" s="172">
        <v>52848118.519999996</v>
      </c>
    </row>
    <row r="277" spans="1:6" x14ac:dyDescent="0.25">
      <c r="A277" s="161" t="s">
        <v>453</v>
      </c>
      <c r="B277" s="169" t="s">
        <v>234</v>
      </c>
      <c r="C277" s="170" t="s">
        <v>454</v>
      </c>
      <c r="D277" s="171">
        <v>53303360</v>
      </c>
      <c r="E277" s="171">
        <v>455241.48</v>
      </c>
      <c r="F277" s="172">
        <v>52848118.519999996</v>
      </c>
    </row>
    <row r="278" spans="1:6" ht="34.5" x14ac:dyDescent="0.25">
      <c r="A278" s="161" t="s">
        <v>455</v>
      </c>
      <c r="B278" s="169" t="s">
        <v>234</v>
      </c>
      <c r="C278" s="170" t="s">
        <v>456</v>
      </c>
      <c r="D278" s="171">
        <v>53303360</v>
      </c>
      <c r="E278" s="171">
        <v>455241.48</v>
      </c>
      <c r="F278" s="172">
        <v>52848118.519999996</v>
      </c>
    </row>
    <row r="279" spans="1:6" ht="45.75" x14ac:dyDescent="0.25">
      <c r="A279" s="161" t="s">
        <v>875</v>
      </c>
      <c r="B279" s="169" t="s">
        <v>234</v>
      </c>
      <c r="C279" s="170" t="s">
        <v>876</v>
      </c>
      <c r="D279" s="171">
        <v>3680889.46</v>
      </c>
      <c r="E279" s="171">
        <v>455241.48</v>
      </c>
      <c r="F279" s="172">
        <v>3225647.98</v>
      </c>
    </row>
    <row r="280" spans="1:6" ht="23.25" x14ac:dyDescent="0.25">
      <c r="A280" s="161" t="s">
        <v>478</v>
      </c>
      <c r="B280" s="169" t="s">
        <v>234</v>
      </c>
      <c r="C280" s="170" t="s">
        <v>877</v>
      </c>
      <c r="D280" s="171">
        <v>3680889.46</v>
      </c>
      <c r="E280" s="171">
        <v>455241.48</v>
      </c>
      <c r="F280" s="172">
        <v>3225647.98</v>
      </c>
    </row>
    <row r="281" spans="1:6" x14ac:dyDescent="0.25">
      <c r="A281" s="161" t="s">
        <v>479</v>
      </c>
      <c r="B281" s="169" t="s">
        <v>234</v>
      </c>
      <c r="C281" s="170" t="s">
        <v>878</v>
      </c>
      <c r="D281" s="171">
        <v>3680889.46</v>
      </c>
      <c r="E281" s="171">
        <v>455241.48</v>
      </c>
      <c r="F281" s="172">
        <v>3225647.98</v>
      </c>
    </row>
    <row r="282" spans="1:6" ht="34.5" x14ac:dyDescent="0.25">
      <c r="A282" s="161" t="s">
        <v>480</v>
      </c>
      <c r="B282" s="169" t="s">
        <v>234</v>
      </c>
      <c r="C282" s="170" t="s">
        <v>879</v>
      </c>
      <c r="D282" s="171">
        <v>3680889.46</v>
      </c>
      <c r="E282" s="171">
        <v>455241.48</v>
      </c>
      <c r="F282" s="172">
        <v>3225647.98</v>
      </c>
    </row>
    <row r="283" spans="1:6" ht="45.75" x14ac:dyDescent="0.25">
      <c r="A283" s="161" t="s">
        <v>457</v>
      </c>
      <c r="B283" s="169" t="s">
        <v>234</v>
      </c>
      <c r="C283" s="170" t="s">
        <v>458</v>
      </c>
      <c r="D283" s="171">
        <v>49622470.539999999</v>
      </c>
      <c r="E283" s="171" t="s">
        <v>41</v>
      </c>
      <c r="F283" s="172">
        <v>49622470.539999999</v>
      </c>
    </row>
    <row r="284" spans="1:6" ht="23.25" x14ac:dyDescent="0.25">
      <c r="A284" s="161" t="s">
        <v>478</v>
      </c>
      <c r="B284" s="169" t="s">
        <v>234</v>
      </c>
      <c r="C284" s="170" t="s">
        <v>880</v>
      </c>
      <c r="D284" s="171">
        <v>49622470.539999999</v>
      </c>
      <c r="E284" s="171" t="s">
        <v>41</v>
      </c>
      <c r="F284" s="172">
        <v>49622470.539999999</v>
      </c>
    </row>
    <row r="285" spans="1:6" x14ac:dyDescent="0.25">
      <c r="A285" s="161" t="s">
        <v>479</v>
      </c>
      <c r="B285" s="169" t="s">
        <v>234</v>
      </c>
      <c r="C285" s="170" t="s">
        <v>881</v>
      </c>
      <c r="D285" s="171">
        <v>49622470.539999999</v>
      </c>
      <c r="E285" s="171" t="s">
        <v>41</v>
      </c>
      <c r="F285" s="172">
        <v>49622470.539999999</v>
      </c>
    </row>
    <row r="286" spans="1:6" ht="34.5" x14ac:dyDescent="0.25">
      <c r="A286" s="161" t="s">
        <v>480</v>
      </c>
      <c r="B286" s="169" t="s">
        <v>234</v>
      </c>
      <c r="C286" s="170" t="s">
        <v>882</v>
      </c>
      <c r="D286" s="171">
        <v>49622470.539999999</v>
      </c>
      <c r="E286" s="171" t="s">
        <v>41</v>
      </c>
      <c r="F286" s="172">
        <v>49622470.539999999</v>
      </c>
    </row>
    <row r="287" spans="1:6" x14ac:dyDescent="0.25">
      <c r="A287" s="161" t="s">
        <v>271</v>
      </c>
      <c r="B287" s="169" t="s">
        <v>234</v>
      </c>
      <c r="C287" s="170" t="s">
        <v>459</v>
      </c>
      <c r="D287" s="171">
        <v>2045270</v>
      </c>
      <c r="E287" s="171">
        <v>85290.4</v>
      </c>
      <c r="F287" s="172">
        <v>1959979.6</v>
      </c>
    </row>
    <row r="288" spans="1:6" x14ac:dyDescent="0.25">
      <c r="A288" s="161" t="s">
        <v>237</v>
      </c>
      <c r="B288" s="169" t="s">
        <v>234</v>
      </c>
      <c r="C288" s="170" t="s">
        <v>460</v>
      </c>
      <c r="D288" s="171">
        <v>2045270</v>
      </c>
      <c r="E288" s="171">
        <v>85290.4</v>
      </c>
      <c r="F288" s="172">
        <v>1959979.6</v>
      </c>
    </row>
    <row r="289" spans="1:6" x14ac:dyDescent="0.25">
      <c r="A289" s="161" t="s">
        <v>237</v>
      </c>
      <c r="B289" s="169" t="s">
        <v>234</v>
      </c>
      <c r="C289" s="170" t="s">
        <v>461</v>
      </c>
      <c r="D289" s="171">
        <v>2045270</v>
      </c>
      <c r="E289" s="171">
        <v>85290.4</v>
      </c>
      <c r="F289" s="172">
        <v>1959979.6</v>
      </c>
    </row>
    <row r="290" spans="1:6" ht="34.5" x14ac:dyDescent="0.25">
      <c r="A290" s="161" t="s">
        <v>462</v>
      </c>
      <c r="B290" s="169" t="s">
        <v>234</v>
      </c>
      <c r="C290" s="170" t="s">
        <v>463</v>
      </c>
      <c r="D290" s="171">
        <v>1500000</v>
      </c>
      <c r="E290" s="171" t="s">
        <v>41</v>
      </c>
      <c r="F290" s="172">
        <v>1500000</v>
      </c>
    </row>
    <row r="291" spans="1:6" x14ac:dyDescent="0.25">
      <c r="A291" s="161" t="s">
        <v>255</v>
      </c>
      <c r="B291" s="169" t="s">
        <v>234</v>
      </c>
      <c r="C291" s="170" t="s">
        <v>464</v>
      </c>
      <c r="D291" s="171">
        <v>1500000</v>
      </c>
      <c r="E291" s="171" t="s">
        <v>41</v>
      </c>
      <c r="F291" s="172">
        <v>1500000</v>
      </c>
    </row>
    <row r="292" spans="1:6" ht="34.5" x14ac:dyDescent="0.25">
      <c r="A292" s="161" t="s">
        <v>413</v>
      </c>
      <c r="B292" s="169" t="s">
        <v>234</v>
      </c>
      <c r="C292" s="170" t="s">
        <v>465</v>
      </c>
      <c r="D292" s="171">
        <v>1500000</v>
      </c>
      <c r="E292" s="171" t="s">
        <v>41</v>
      </c>
      <c r="F292" s="172">
        <v>1500000</v>
      </c>
    </row>
    <row r="293" spans="1:6" ht="45.75" x14ac:dyDescent="0.25">
      <c r="A293" s="161" t="s">
        <v>414</v>
      </c>
      <c r="B293" s="169" t="s">
        <v>234</v>
      </c>
      <c r="C293" s="170" t="s">
        <v>466</v>
      </c>
      <c r="D293" s="171">
        <v>1500000</v>
      </c>
      <c r="E293" s="171" t="s">
        <v>41</v>
      </c>
      <c r="F293" s="172">
        <v>1500000</v>
      </c>
    </row>
    <row r="294" spans="1:6" x14ac:dyDescent="0.25">
      <c r="A294" s="161" t="s">
        <v>467</v>
      </c>
      <c r="B294" s="169" t="s">
        <v>234</v>
      </c>
      <c r="C294" s="170" t="s">
        <v>468</v>
      </c>
      <c r="D294" s="171">
        <v>545270</v>
      </c>
      <c r="E294" s="171">
        <v>85290.4</v>
      </c>
      <c r="F294" s="172">
        <v>459979.6</v>
      </c>
    </row>
    <row r="295" spans="1:6" ht="23.25" x14ac:dyDescent="0.25">
      <c r="A295" s="161" t="s">
        <v>249</v>
      </c>
      <c r="B295" s="169" t="s">
        <v>234</v>
      </c>
      <c r="C295" s="170" t="s">
        <v>469</v>
      </c>
      <c r="D295" s="171">
        <v>545270</v>
      </c>
      <c r="E295" s="171">
        <v>85290.4</v>
      </c>
      <c r="F295" s="172">
        <v>459979.6</v>
      </c>
    </row>
    <row r="296" spans="1:6" ht="23.25" x14ac:dyDescent="0.25">
      <c r="A296" s="161" t="s">
        <v>251</v>
      </c>
      <c r="B296" s="169" t="s">
        <v>234</v>
      </c>
      <c r="C296" s="170" t="s">
        <v>470</v>
      </c>
      <c r="D296" s="171">
        <v>545270</v>
      </c>
      <c r="E296" s="171">
        <v>85290.4</v>
      </c>
      <c r="F296" s="172">
        <v>459979.6</v>
      </c>
    </row>
    <row r="297" spans="1:6" x14ac:dyDescent="0.25">
      <c r="A297" s="161" t="s">
        <v>253</v>
      </c>
      <c r="B297" s="169" t="s">
        <v>234</v>
      </c>
      <c r="C297" s="170" t="s">
        <v>471</v>
      </c>
      <c r="D297" s="171">
        <v>545270</v>
      </c>
      <c r="E297" s="171">
        <v>85290.4</v>
      </c>
      <c r="F297" s="172">
        <v>459979.6</v>
      </c>
    </row>
    <row r="298" spans="1:6" x14ac:dyDescent="0.25">
      <c r="A298" s="161" t="s">
        <v>472</v>
      </c>
      <c r="B298" s="169" t="s">
        <v>234</v>
      </c>
      <c r="C298" s="170" t="s">
        <v>473</v>
      </c>
      <c r="D298" s="171">
        <v>141828873</v>
      </c>
      <c r="E298" s="171">
        <v>26879143.760000002</v>
      </c>
      <c r="F298" s="172">
        <v>114949729.24000001</v>
      </c>
    </row>
    <row r="299" spans="1:6" ht="45.75" x14ac:dyDescent="0.25">
      <c r="A299" s="161" t="s">
        <v>427</v>
      </c>
      <c r="B299" s="169" t="s">
        <v>234</v>
      </c>
      <c r="C299" s="170" t="s">
        <v>474</v>
      </c>
      <c r="D299" s="171">
        <v>1500000</v>
      </c>
      <c r="E299" s="171" t="s">
        <v>41</v>
      </c>
      <c r="F299" s="172">
        <v>1500000</v>
      </c>
    </row>
    <row r="300" spans="1:6" ht="34.5" x14ac:dyDescent="0.25">
      <c r="A300" s="161" t="s">
        <v>429</v>
      </c>
      <c r="B300" s="169" t="s">
        <v>234</v>
      </c>
      <c r="C300" s="170" t="s">
        <v>475</v>
      </c>
      <c r="D300" s="171">
        <v>1500000</v>
      </c>
      <c r="E300" s="171" t="s">
        <v>41</v>
      </c>
      <c r="F300" s="172">
        <v>1500000</v>
      </c>
    </row>
    <row r="301" spans="1:6" ht="34.5" x14ac:dyDescent="0.25">
      <c r="A301" s="161" t="s">
        <v>476</v>
      </c>
      <c r="B301" s="169" t="s">
        <v>234</v>
      </c>
      <c r="C301" s="170" t="s">
        <v>883</v>
      </c>
      <c r="D301" s="171">
        <v>1500000</v>
      </c>
      <c r="E301" s="171" t="s">
        <v>41</v>
      </c>
      <c r="F301" s="172">
        <v>1500000</v>
      </c>
    </row>
    <row r="302" spans="1:6" ht="23.25" x14ac:dyDescent="0.25">
      <c r="A302" s="161" t="s">
        <v>477</v>
      </c>
      <c r="B302" s="169" t="s">
        <v>234</v>
      </c>
      <c r="C302" s="170" t="s">
        <v>884</v>
      </c>
      <c r="D302" s="171">
        <v>750000</v>
      </c>
      <c r="E302" s="171" t="s">
        <v>41</v>
      </c>
      <c r="F302" s="172">
        <v>750000</v>
      </c>
    </row>
    <row r="303" spans="1:6" ht="23.25" x14ac:dyDescent="0.25">
      <c r="A303" s="161" t="s">
        <v>478</v>
      </c>
      <c r="B303" s="169" t="s">
        <v>234</v>
      </c>
      <c r="C303" s="170" t="s">
        <v>885</v>
      </c>
      <c r="D303" s="171">
        <v>750000</v>
      </c>
      <c r="E303" s="171" t="s">
        <v>41</v>
      </c>
      <c r="F303" s="172">
        <v>750000</v>
      </c>
    </row>
    <row r="304" spans="1:6" x14ac:dyDescent="0.25">
      <c r="A304" s="161" t="s">
        <v>479</v>
      </c>
      <c r="B304" s="169" t="s">
        <v>234</v>
      </c>
      <c r="C304" s="170" t="s">
        <v>886</v>
      </c>
      <c r="D304" s="171">
        <v>750000</v>
      </c>
      <c r="E304" s="171" t="s">
        <v>41</v>
      </c>
      <c r="F304" s="172">
        <v>750000</v>
      </c>
    </row>
    <row r="305" spans="1:6" ht="34.5" x14ac:dyDescent="0.25">
      <c r="A305" s="161" t="s">
        <v>480</v>
      </c>
      <c r="B305" s="169" t="s">
        <v>234</v>
      </c>
      <c r="C305" s="170" t="s">
        <v>887</v>
      </c>
      <c r="D305" s="171">
        <v>750000</v>
      </c>
      <c r="E305" s="171" t="s">
        <v>41</v>
      </c>
      <c r="F305" s="172">
        <v>750000</v>
      </c>
    </row>
    <row r="306" spans="1:6" ht="23.25" x14ac:dyDescent="0.25">
      <c r="A306" s="161" t="s">
        <v>477</v>
      </c>
      <c r="B306" s="169" t="s">
        <v>234</v>
      </c>
      <c r="C306" s="170" t="s">
        <v>888</v>
      </c>
      <c r="D306" s="171">
        <v>750000</v>
      </c>
      <c r="E306" s="171" t="s">
        <v>41</v>
      </c>
      <c r="F306" s="172">
        <v>750000</v>
      </c>
    </row>
    <row r="307" spans="1:6" ht="23.25" x14ac:dyDescent="0.25">
      <c r="A307" s="161" t="s">
        <v>478</v>
      </c>
      <c r="B307" s="169" t="s">
        <v>234</v>
      </c>
      <c r="C307" s="170" t="s">
        <v>889</v>
      </c>
      <c r="D307" s="171">
        <v>750000</v>
      </c>
      <c r="E307" s="171" t="s">
        <v>41</v>
      </c>
      <c r="F307" s="172">
        <v>750000</v>
      </c>
    </row>
    <row r="308" spans="1:6" x14ac:dyDescent="0.25">
      <c r="A308" s="161" t="s">
        <v>479</v>
      </c>
      <c r="B308" s="169" t="s">
        <v>234</v>
      </c>
      <c r="C308" s="170" t="s">
        <v>890</v>
      </c>
      <c r="D308" s="171">
        <v>750000</v>
      </c>
      <c r="E308" s="171" t="s">
        <v>41</v>
      </c>
      <c r="F308" s="172">
        <v>750000</v>
      </c>
    </row>
    <row r="309" spans="1:6" ht="34.5" x14ac:dyDescent="0.25">
      <c r="A309" s="161" t="s">
        <v>480</v>
      </c>
      <c r="B309" s="169" t="s">
        <v>234</v>
      </c>
      <c r="C309" s="170" t="s">
        <v>891</v>
      </c>
      <c r="D309" s="171">
        <v>750000</v>
      </c>
      <c r="E309" s="171" t="s">
        <v>41</v>
      </c>
      <c r="F309" s="172">
        <v>750000</v>
      </c>
    </row>
    <row r="310" spans="1:6" ht="23.25" x14ac:dyDescent="0.25">
      <c r="A310" s="161" t="s">
        <v>376</v>
      </c>
      <c r="B310" s="169" t="s">
        <v>234</v>
      </c>
      <c r="C310" s="170" t="s">
        <v>481</v>
      </c>
      <c r="D310" s="171">
        <v>28681200</v>
      </c>
      <c r="E310" s="171">
        <v>15772771.030000001</v>
      </c>
      <c r="F310" s="172">
        <v>12908428.969999999</v>
      </c>
    </row>
    <row r="311" spans="1:6" ht="23.25" x14ac:dyDescent="0.25">
      <c r="A311" s="161" t="s">
        <v>378</v>
      </c>
      <c r="B311" s="169" t="s">
        <v>234</v>
      </c>
      <c r="C311" s="170" t="s">
        <v>482</v>
      </c>
      <c r="D311" s="171">
        <v>28681200</v>
      </c>
      <c r="E311" s="171">
        <v>15772771.030000001</v>
      </c>
      <c r="F311" s="172">
        <v>12908428.969999999</v>
      </c>
    </row>
    <row r="312" spans="1:6" ht="23.25" x14ac:dyDescent="0.25">
      <c r="A312" s="161" t="s">
        <v>483</v>
      </c>
      <c r="B312" s="169" t="s">
        <v>234</v>
      </c>
      <c r="C312" s="170" t="s">
        <v>484</v>
      </c>
      <c r="D312" s="171">
        <v>28681200</v>
      </c>
      <c r="E312" s="171">
        <v>15772771.030000001</v>
      </c>
      <c r="F312" s="172">
        <v>12908428.969999999</v>
      </c>
    </row>
    <row r="313" spans="1:6" ht="45.75" x14ac:dyDescent="0.25">
      <c r="A313" s="161" t="s">
        <v>485</v>
      </c>
      <c r="B313" s="169" t="s">
        <v>234</v>
      </c>
      <c r="C313" s="170" t="s">
        <v>486</v>
      </c>
      <c r="D313" s="171">
        <v>23481200</v>
      </c>
      <c r="E313" s="171">
        <v>13609217.99</v>
      </c>
      <c r="F313" s="172">
        <v>9871982.0099999998</v>
      </c>
    </row>
    <row r="314" spans="1:6" ht="23.25" x14ac:dyDescent="0.25">
      <c r="A314" s="161" t="s">
        <v>295</v>
      </c>
      <c r="B314" s="169" t="s">
        <v>234</v>
      </c>
      <c r="C314" s="170" t="s">
        <v>487</v>
      </c>
      <c r="D314" s="171">
        <v>23481200</v>
      </c>
      <c r="E314" s="171">
        <v>13609217.99</v>
      </c>
      <c r="F314" s="172">
        <v>9871982.0099999998</v>
      </c>
    </row>
    <row r="315" spans="1:6" x14ac:dyDescent="0.25">
      <c r="A315" s="161" t="s">
        <v>328</v>
      </c>
      <c r="B315" s="169" t="s">
        <v>234</v>
      </c>
      <c r="C315" s="170" t="s">
        <v>488</v>
      </c>
      <c r="D315" s="171">
        <v>23481200</v>
      </c>
      <c r="E315" s="171">
        <v>13609217.99</v>
      </c>
      <c r="F315" s="172">
        <v>9871982.0099999998</v>
      </c>
    </row>
    <row r="316" spans="1:6" x14ac:dyDescent="0.25">
      <c r="A316" s="161" t="s">
        <v>329</v>
      </c>
      <c r="B316" s="169" t="s">
        <v>234</v>
      </c>
      <c r="C316" s="170" t="s">
        <v>489</v>
      </c>
      <c r="D316" s="171">
        <v>23481200</v>
      </c>
      <c r="E316" s="171">
        <v>13609217.99</v>
      </c>
      <c r="F316" s="172">
        <v>9871982.0099999998</v>
      </c>
    </row>
    <row r="317" spans="1:6" ht="45.75" x14ac:dyDescent="0.25">
      <c r="A317" s="161" t="s">
        <v>490</v>
      </c>
      <c r="B317" s="169" t="s">
        <v>234</v>
      </c>
      <c r="C317" s="170" t="s">
        <v>491</v>
      </c>
      <c r="D317" s="171">
        <v>5200000</v>
      </c>
      <c r="E317" s="171">
        <v>2163553.04</v>
      </c>
      <c r="F317" s="172">
        <v>3036446.96</v>
      </c>
    </row>
    <row r="318" spans="1:6" ht="23.25" x14ac:dyDescent="0.25">
      <c r="A318" s="161" t="s">
        <v>295</v>
      </c>
      <c r="B318" s="169" t="s">
        <v>234</v>
      </c>
      <c r="C318" s="170" t="s">
        <v>492</v>
      </c>
      <c r="D318" s="171">
        <v>5200000</v>
      </c>
      <c r="E318" s="171">
        <v>2163553.04</v>
      </c>
      <c r="F318" s="172">
        <v>3036446.96</v>
      </c>
    </row>
    <row r="319" spans="1:6" x14ac:dyDescent="0.25">
      <c r="A319" s="161" t="s">
        <v>328</v>
      </c>
      <c r="B319" s="169" t="s">
        <v>234</v>
      </c>
      <c r="C319" s="170" t="s">
        <v>493</v>
      </c>
      <c r="D319" s="171">
        <v>5200000</v>
      </c>
      <c r="E319" s="171">
        <v>2163553.04</v>
      </c>
      <c r="F319" s="172">
        <v>3036446.96</v>
      </c>
    </row>
    <row r="320" spans="1:6" x14ac:dyDescent="0.25">
      <c r="A320" s="161" t="s">
        <v>329</v>
      </c>
      <c r="B320" s="169" t="s">
        <v>234</v>
      </c>
      <c r="C320" s="170" t="s">
        <v>494</v>
      </c>
      <c r="D320" s="171">
        <v>5200000</v>
      </c>
      <c r="E320" s="171">
        <v>2163553.04</v>
      </c>
      <c r="F320" s="172">
        <v>3036446.96</v>
      </c>
    </row>
    <row r="321" spans="1:6" ht="23.25" x14ac:dyDescent="0.25">
      <c r="A321" s="161" t="s">
        <v>289</v>
      </c>
      <c r="B321" s="169" t="s">
        <v>234</v>
      </c>
      <c r="C321" s="170" t="s">
        <v>495</v>
      </c>
      <c r="D321" s="171">
        <v>8995162.6400000006</v>
      </c>
      <c r="E321" s="171" t="s">
        <v>41</v>
      </c>
      <c r="F321" s="172">
        <v>8995162.6400000006</v>
      </c>
    </row>
    <row r="322" spans="1:6" ht="23.25" x14ac:dyDescent="0.25">
      <c r="A322" s="161" t="s">
        <v>496</v>
      </c>
      <c r="B322" s="169" t="s">
        <v>234</v>
      </c>
      <c r="C322" s="170" t="s">
        <v>892</v>
      </c>
      <c r="D322" s="171">
        <v>8574110</v>
      </c>
      <c r="E322" s="171" t="s">
        <v>41</v>
      </c>
      <c r="F322" s="172">
        <v>8574110</v>
      </c>
    </row>
    <row r="323" spans="1:6" ht="34.5" x14ac:dyDescent="0.25">
      <c r="A323" s="161" t="s">
        <v>893</v>
      </c>
      <c r="B323" s="169" t="s">
        <v>234</v>
      </c>
      <c r="C323" s="170" t="s">
        <v>894</v>
      </c>
      <c r="D323" s="171">
        <v>5000000</v>
      </c>
      <c r="E323" s="171" t="s">
        <v>41</v>
      </c>
      <c r="F323" s="172">
        <v>5000000</v>
      </c>
    </row>
    <row r="324" spans="1:6" ht="23.25" x14ac:dyDescent="0.25">
      <c r="A324" s="161" t="s">
        <v>249</v>
      </c>
      <c r="B324" s="169" t="s">
        <v>234</v>
      </c>
      <c r="C324" s="170" t="s">
        <v>895</v>
      </c>
      <c r="D324" s="171">
        <v>5000000</v>
      </c>
      <c r="E324" s="171" t="s">
        <v>41</v>
      </c>
      <c r="F324" s="172">
        <v>5000000</v>
      </c>
    </row>
    <row r="325" spans="1:6" ht="23.25" x14ac:dyDescent="0.25">
      <c r="A325" s="161" t="s">
        <v>251</v>
      </c>
      <c r="B325" s="169" t="s">
        <v>234</v>
      </c>
      <c r="C325" s="170" t="s">
        <v>896</v>
      </c>
      <c r="D325" s="171">
        <v>5000000</v>
      </c>
      <c r="E325" s="171" t="s">
        <v>41</v>
      </c>
      <c r="F325" s="172">
        <v>5000000</v>
      </c>
    </row>
    <row r="326" spans="1:6" x14ac:dyDescent="0.25">
      <c r="A326" s="161" t="s">
        <v>253</v>
      </c>
      <c r="B326" s="169" t="s">
        <v>234</v>
      </c>
      <c r="C326" s="170" t="s">
        <v>897</v>
      </c>
      <c r="D326" s="171">
        <v>5000000</v>
      </c>
      <c r="E326" s="171" t="s">
        <v>41</v>
      </c>
      <c r="F326" s="172">
        <v>5000000</v>
      </c>
    </row>
    <row r="327" spans="1:6" ht="57" x14ac:dyDescent="0.25">
      <c r="A327" s="161" t="s">
        <v>898</v>
      </c>
      <c r="B327" s="169" t="s">
        <v>234</v>
      </c>
      <c r="C327" s="170" t="s">
        <v>899</v>
      </c>
      <c r="D327" s="171">
        <v>3574110</v>
      </c>
      <c r="E327" s="171" t="s">
        <v>41</v>
      </c>
      <c r="F327" s="172">
        <v>3574110</v>
      </c>
    </row>
    <row r="328" spans="1:6" ht="23.25" x14ac:dyDescent="0.25">
      <c r="A328" s="161" t="s">
        <v>249</v>
      </c>
      <c r="B328" s="169" t="s">
        <v>234</v>
      </c>
      <c r="C328" s="170" t="s">
        <v>900</v>
      </c>
      <c r="D328" s="171">
        <v>3574110</v>
      </c>
      <c r="E328" s="171" t="s">
        <v>41</v>
      </c>
      <c r="F328" s="172">
        <v>3574110</v>
      </c>
    </row>
    <row r="329" spans="1:6" ht="23.25" x14ac:dyDescent="0.25">
      <c r="A329" s="161" t="s">
        <v>251</v>
      </c>
      <c r="B329" s="169" t="s">
        <v>234</v>
      </c>
      <c r="C329" s="170" t="s">
        <v>901</v>
      </c>
      <c r="D329" s="171">
        <v>3574110</v>
      </c>
      <c r="E329" s="171" t="s">
        <v>41</v>
      </c>
      <c r="F329" s="172">
        <v>3574110</v>
      </c>
    </row>
    <row r="330" spans="1:6" x14ac:dyDescent="0.25">
      <c r="A330" s="161" t="s">
        <v>253</v>
      </c>
      <c r="B330" s="169" t="s">
        <v>234</v>
      </c>
      <c r="C330" s="170" t="s">
        <v>902</v>
      </c>
      <c r="D330" s="171">
        <v>3574110</v>
      </c>
      <c r="E330" s="171" t="s">
        <v>41</v>
      </c>
      <c r="F330" s="172">
        <v>3574110</v>
      </c>
    </row>
    <row r="331" spans="1:6" ht="23.25" x14ac:dyDescent="0.25">
      <c r="A331" s="161" t="s">
        <v>903</v>
      </c>
      <c r="B331" s="169" t="s">
        <v>234</v>
      </c>
      <c r="C331" s="170" t="s">
        <v>904</v>
      </c>
      <c r="D331" s="171">
        <v>421052.64</v>
      </c>
      <c r="E331" s="171" t="s">
        <v>41</v>
      </c>
      <c r="F331" s="172">
        <v>421052.64</v>
      </c>
    </row>
    <row r="332" spans="1:6" ht="23.25" x14ac:dyDescent="0.25">
      <c r="A332" s="161" t="s">
        <v>905</v>
      </c>
      <c r="B332" s="169" t="s">
        <v>234</v>
      </c>
      <c r="C332" s="170" t="s">
        <v>906</v>
      </c>
      <c r="D332" s="171">
        <v>421052.64</v>
      </c>
      <c r="E332" s="171" t="s">
        <v>41</v>
      </c>
      <c r="F332" s="172">
        <v>421052.64</v>
      </c>
    </row>
    <row r="333" spans="1:6" ht="23.25" x14ac:dyDescent="0.25">
      <c r="A333" s="161" t="s">
        <v>249</v>
      </c>
      <c r="B333" s="169" t="s">
        <v>234</v>
      </c>
      <c r="C333" s="170" t="s">
        <v>907</v>
      </c>
      <c r="D333" s="171">
        <v>421052.64</v>
      </c>
      <c r="E333" s="171" t="s">
        <v>41</v>
      </c>
      <c r="F333" s="172">
        <v>421052.64</v>
      </c>
    </row>
    <row r="334" spans="1:6" ht="23.25" x14ac:dyDescent="0.25">
      <c r="A334" s="161" t="s">
        <v>251</v>
      </c>
      <c r="B334" s="169" t="s">
        <v>234</v>
      </c>
      <c r="C334" s="170" t="s">
        <v>908</v>
      </c>
      <c r="D334" s="171">
        <v>421052.64</v>
      </c>
      <c r="E334" s="171" t="s">
        <v>41</v>
      </c>
      <c r="F334" s="172">
        <v>421052.64</v>
      </c>
    </row>
    <row r="335" spans="1:6" x14ac:dyDescent="0.25">
      <c r="A335" s="161" t="s">
        <v>253</v>
      </c>
      <c r="B335" s="169" t="s">
        <v>234</v>
      </c>
      <c r="C335" s="170" t="s">
        <v>909</v>
      </c>
      <c r="D335" s="171">
        <v>421052.64</v>
      </c>
      <c r="E335" s="171" t="s">
        <v>41</v>
      </c>
      <c r="F335" s="172">
        <v>421052.64</v>
      </c>
    </row>
    <row r="336" spans="1:6" ht="23.25" x14ac:dyDescent="0.25">
      <c r="A336" s="161" t="s">
        <v>497</v>
      </c>
      <c r="B336" s="169" t="s">
        <v>234</v>
      </c>
      <c r="C336" s="170" t="s">
        <v>498</v>
      </c>
      <c r="D336" s="171">
        <v>57048721.090000004</v>
      </c>
      <c r="E336" s="171" t="s">
        <v>41</v>
      </c>
      <c r="F336" s="172">
        <v>57048721.090000004</v>
      </c>
    </row>
    <row r="337" spans="1:6" x14ac:dyDescent="0.25">
      <c r="A337" s="161" t="s">
        <v>1112</v>
      </c>
      <c r="B337" s="169" t="s">
        <v>234</v>
      </c>
      <c r="C337" s="170" t="s">
        <v>910</v>
      </c>
      <c r="D337" s="171">
        <v>24480000</v>
      </c>
      <c r="E337" s="171" t="s">
        <v>41</v>
      </c>
      <c r="F337" s="172">
        <v>24480000</v>
      </c>
    </row>
    <row r="338" spans="1:6" ht="23.25" x14ac:dyDescent="0.25">
      <c r="A338" s="161" t="s">
        <v>911</v>
      </c>
      <c r="B338" s="169" t="s">
        <v>234</v>
      </c>
      <c r="C338" s="170" t="s">
        <v>912</v>
      </c>
      <c r="D338" s="171">
        <v>24480000</v>
      </c>
      <c r="E338" s="171" t="s">
        <v>41</v>
      </c>
      <c r="F338" s="172">
        <v>24480000</v>
      </c>
    </row>
    <row r="339" spans="1:6" ht="23.25" x14ac:dyDescent="0.25">
      <c r="A339" s="161" t="s">
        <v>249</v>
      </c>
      <c r="B339" s="169" t="s">
        <v>234</v>
      </c>
      <c r="C339" s="170" t="s">
        <v>913</v>
      </c>
      <c r="D339" s="171">
        <v>24480000</v>
      </c>
      <c r="E339" s="171" t="s">
        <v>41</v>
      </c>
      <c r="F339" s="172">
        <v>24480000</v>
      </c>
    </row>
    <row r="340" spans="1:6" ht="23.25" x14ac:dyDescent="0.25">
      <c r="A340" s="161" t="s">
        <v>251</v>
      </c>
      <c r="B340" s="169" t="s">
        <v>234</v>
      </c>
      <c r="C340" s="170" t="s">
        <v>914</v>
      </c>
      <c r="D340" s="171">
        <v>24480000</v>
      </c>
      <c r="E340" s="171" t="s">
        <v>41</v>
      </c>
      <c r="F340" s="172">
        <v>24480000</v>
      </c>
    </row>
    <row r="341" spans="1:6" x14ac:dyDescent="0.25">
      <c r="A341" s="161" t="s">
        <v>253</v>
      </c>
      <c r="B341" s="169" t="s">
        <v>234</v>
      </c>
      <c r="C341" s="170" t="s">
        <v>915</v>
      </c>
      <c r="D341" s="171">
        <v>24480000</v>
      </c>
      <c r="E341" s="171" t="s">
        <v>41</v>
      </c>
      <c r="F341" s="172">
        <v>24480000</v>
      </c>
    </row>
    <row r="342" spans="1:6" ht="23.25" x14ac:dyDescent="0.25">
      <c r="A342" s="161" t="s">
        <v>499</v>
      </c>
      <c r="B342" s="169" t="s">
        <v>234</v>
      </c>
      <c r="C342" s="170" t="s">
        <v>500</v>
      </c>
      <c r="D342" s="171">
        <v>32568721.09</v>
      </c>
      <c r="E342" s="171" t="s">
        <v>41</v>
      </c>
      <c r="F342" s="172">
        <v>32568721.09</v>
      </c>
    </row>
    <row r="343" spans="1:6" ht="23.25" x14ac:dyDescent="0.25">
      <c r="A343" s="161" t="s">
        <v>501</v>
      </c>
      <c r="B343" s="169" t="s">
        <v>234</v>
      </c>
      <c r="C343" s="170" t="s">
        <v>502</v>
      </c>
      <c r="D343" s="171">
        <v>32568721.09</v>
      </c>
      <c r="E343" s="171" t="s">
        <v>41</v>
      </c>
      <c r="F343" s="172">
        <v>32568721.09</v>
      </c>
    </row>
    <row r="344" spans="1:6" ht="23.25" x14ac:dyDescent="0.25">
      <c r="A344" s="161" t="s">
        <v>249</v>
      </c>
      <c r="B344" s="169" t="s">
        <v>234</v>
      </c>
      <c r="C344" s="170" t="s">
        <v>503</v>
      </c>
      <c r="D344" s="171">
        <v>32568721.09</v>
      </c>
      <c r="E344" s="171" t="s">
        <v>41</v>
      </c>
      <c r="F344" s="172">
        <v>32568721.09</v>
      </c>
    </row>
    <row r="345" spans="1:6" ht="23.25" x14ac:dyDescent="0.25">
      <c r="A345" s="161" t="s">
        <v>251</v>
      </c>
      <c r="B345" s="169" t="s">
        <v>234</v>
      </c>
      <c r="C345" s="170" t="s">
        <v>504</v>
      </c>
      <c r="D345" s="171">
        <v>32568721.09</v>
      </c>
      <c r="E345" s="171" t="s">
        <v>41</v>
      </c>
      <c r="F345" s="172">
        <v>32568721.09</v>
      </c>
    </row>
    <row r="346" spans="1:6" x14ac:dyDescent="0.25">
      <c r="A346" s="161" t="s">
        <v>253</v>
      </c>
      <c r="B346" s="169" t="s">
        <v>234</v>
      </c>
      <c r="C346" s="170" t="s">
        <v>505</v>
      </c>
      <c r="D346" s="171">
        <v>32568721.09</v>
      </c>
      <c r="E346" s="171" t="s">
        <v>41</v>
      </c>
      <c r="F346" s="172">
        <v>32568721.09</v>
      </c>
    </row>
    <row r="347" spans="1:6" x14ac:dyDescent="0.25">
      <c r="A347" s="161" t="s">
        <v>271</v>
      </c>
      <c r="B347" s="169" t="s">
        <v>234</v>
      </c>
      <c r="C347" s="170" t="s">
        <v>506</v>
      </c>
      <c r="D347" s="171">
        <v>45603789.269999996</v>
      </c>
      <c r="E347" s="171">
        <v>11106372.73</v>
      </c>
      <c r="F347" s="172">
        <v>34497416.540000007</v>
      </c>
    </row>
    <row r="348" spans="1:6" x14ac:dyDescent="0.25">
      <c r="A348" s="161" t="s">
        <v>237</v>
      </c>
      <c r="B348" s="169" t="s">
        <v>234</v>
      </c>
      <c r="C348" s="170" t="s">
        <v>507</v>
      </c>
      <c r="D348" s="171">
        <v>45603789.269999996</v>
      </c>
      <c r="E348" s="171">
        <v>11106372.73</v>
      </c>
      <c r="F348" s="172">
        <v>34497416.540000007</v>
      </c>
    </row>
    <row r="349" spans="1:6" x14ac:dyDescent="0.25">
      <c r="A349" s="161" t="s">
        <v>237</v>
      </c>
      <c r="B349" s="169" t="s">
        <v>234</v>
      </c>
      <c r="C349" s="170" t="s">
        <v>508</v>
      </c>
      <c r="D349" s="171">
        <v>45603789.269999996</v>
      </c>
      <c r="E349" s="171">
        <v>11106372.73</v>
      </c>
      <c r="F349" s="172">
        <v>34497416.539999999</v>
      </c>
    </row>
    <row r="350" spans="1:6" ht="23.25" x14ac:dyDescent="0.25">
      <c r="A350" s="161" t="s">
        <v>382</v>
      </c>
      <c r="B350" s="169" t="s">
        <v>234</v>
      </c>
      <c r="C350" s="170" t="s">
        <v>509</v>
      </c>
      <c r="D350" s="171">
        <v>12465900</v>
      </c>
      <c r="E350" s="171">
        <v>7065558.8300000001</v>
      </c>
      <c r="F350" s="172">
        <v>5400341.1699999999</v>
      </c>
    </row>
    <row r="351" spans="1:6" ht="23.25" x14ac:dyDescent="0.25">
      <c r="A351" s="161" t="s">
        <v>295</v>
      </c>
      <c r="B351" s="169" t="s">
        <v>234</v>
      </c>
      <c r="C351" s="170" t="s">
        <v>510</v>
      </c>
      <c r="D351" s="171">
        <v>12465900</v>
      </c>
      <c r="E351" s="171">
        <v>7065558.8300000001</v>
      </c>
      <c r="F351" s="172">
        <v>5400341.1699999999</v>
      </c>
    </row>
    <row r="352" spans="1:6" x14ac:dyDescent="0.25">
      <c r="A352" s="161" t="s">
        <v>328</v>
      </c>
      <c r="B352" s="169" t="s">
        <v>234</v>
      </c>
      <c r="C352" s="170" t="s">
        <v>511</v>
      </c>
      <c r="D352" s="171">
        <v>12465900</v>
      </c>
      <c r="E352" s="171">
        <v>7065558.8300000001</v>
      </c>
      <c r="F352" s="172">
        <v>5400341.1699999999</v>
      </c>
    </row>
    <row r="353" spans="1:6" ht="45.75" x14ac:dyDescent="0.25">
      <c r="A353" s="161" t="s">
        <v>386</v>
      </c>
      <c r="B353" s="169" t="s">
        <v>234</v>
      </c>
      <c r="C353" s="170" t="s">
        <v>512</v>
      </c>
      <c r="D353" s="171">
        <v>12465900</v>
      </c>
      <c r="E353" s="171">
        <v>7065558.8300000001</v>
      </c>
      <c r="F353" s="172">
        <v>5400341.1699999999</v>
      </c>
    </row>
    <row r="354" spans="1:6" x14ac:dyDescent="0.25">
      <c r="A354" s="161" t="s">
        <v>682</v>
      </c>
      <c r="B354" s="169" t="s">
        <v>234</v>
      </c>
      <c r="C354" s="170" t="s">
        <v>916</v>
      </c>
      <c r="D354" s="171">
        <v>1800000</v>
      </c>
      <c r="E354" s="171">
        <v>562761.24</v>
      </c>
      <c r="F354" s="172">
        <v>1237238.76</v>
      </c>
    </row>
    <row r="355" spans="1:6" ht="23.25" x14ac:dyDescent="0.25">
      <c r="A355" s="161" t="s">
        <v>295</v>
      </c>
      <c r="B355" s="169" t="s">
        <v>234</v>
      </c>
      <c r="C355" s="170" t="s">
        <v>917</v>
      </c>
      <c r="D355" s="171">
        <v>1800000</v>
      </c>
      <c r="E355" s="171">
        <v>562761.24</v>
      </c>
      <c r="F355" s="172">
        <v>1237238.76</v>
      </c>
    </row>
    <row r="356" spans="1:6" x14ac:dyDescent="0.25">
      <c r="A356" s="161" t="s">
        <v>328</v>
      </c>
      <c r="B356" s="169" t="s">
        <v>234</v>
      </c>
      <c r="C356" s="170" t="s">
        <v>918</v>
      </c>
      <c r="D356" s="171">
        <v>1800000</v>
      </c>
      <c r="E356" s="171">
        <v>562761.24</v>
      </c>
      <c r="F356" s="172">
        <v>1237238.76</v>
      </c>
    </row>
    <row r="357" spans="1:6" x14ac:dyDescent="0.25">
      <c r="A357" s="161" t="s">
        <v>329</v>
      </c>
      <c r="B357" s="169" t="s">
        <v>234</v>
      </c>
      <c r="C357" s="170" t="s">
        <v>919</v>
      </c>
      <c r="D357" s="171">
        <v>1800000</v>
      </c>
      <c r="E357" s="171">
        <v>562761.24</v>
      </c>
      <c r="F357" s="172">
        <v>1237238.76</v>
      </c>
    </row>
    <row r="358" spans="1:6" x14ac:dyDescent="0.25">
      <c r="A358" s="161" t="s">
        <v>513</v>
      </c>
      <c r="B358" s="169" t="s">
        <v>234</v>
      </c>
      <c r="C358" s="170" t="s">
        <v>514</v>
      </c>
      <c r="D358" s="171">
        <v>684700</v>
      </c>
      <c r="E358" s="171">
        <v>161183.88</v>
      </c>
      <c r="F358" s="172">
        <v>523516.12</v>
      </c>
    </row>
    <row r="359" spans="1:6" ht="23.25" x14ac:dyDescent="0.25">
      <c r="A359" s="161" t="s">
        <v>249</v>
      </c>
      <c r="B359" s="169" t="s">
        <v>234</v>
      </c>
      <c r="C359" s="170" t="s">
        <v>515</v>
      </c>
      <c r="D359" s="171">
        <v>684700</v>
      </c>
      <c r="E359" s="171">
        <v>161183.88</v>
      </c>
      <c r="F359" s="172">
        <v>523516.12</v>
      </c>
    </row>
    <row r="360" spans="1:6" ht="23.25" x14ac:dyDescent="0.25">
      <c r="A360" s="161" t="s">
        <v>251</v>
      </c>
      <c r="B360" s="169" t="s">
        <v>234</v>
      </c>
      <c r="C360" s="170" t="s">
        <v>516</v>
      </c>
      <c r="D360" s="171">
        <v>684700</v>
      </c>
      <c r="E360" s="171">
        <v>161183.88</v>
      </c>
      <c r="F360" s="172">
        <v>523516.12</v>
      </c>
    </row>
    <row r="361" spans="1:6" x14ac:dyDescent="0.25">
      <c r="A361" s="161" t="s">
        <v>253</v>
      </c>
      <c r="B361" s="169" t="s">
        <v>234</v>
      </c>
      <c r="C361" s="170" t="s">
        <v>517</v>
      </c>
      <c r="D361" s="171">
        <v>684700</v>
      </c>
      <c r="E361" s="171">
        <v>161183.88</v>
      </c>
      <c r="F361" s="172">
        <v>523516.12</v>
      </c>
    </row>
    <row r="362" spans="1:6" x14ac:dyDescent="0.25">
      <c r="A362" s="161" t="s">
        <v>409</v>
      </c>
      <c r="B362" s="169" t="s">
        <v>234</v>
      </c>
      <c r="C362" s="170" t="s">
        <v>518</v>
      </c>
      <c r="D362" s="171">
        <v>7053189.2699999996</v>
      </c>
      <c r="E362" s="171">
        <v>3016868.78</v>
      </c>
      <c r="F362" s="172">
        <v>4036320.49</v>
      </c>
    </row>
    <row r="363" spans="1:6" ht="23.25" x14ac:dyDescent="0.25">
      <c r="A363" s="161" t="s">
        <v>249</v>
      </c>
      <c r="B363" s="169" t="s">
        <v>234</v>
      </c>
      <c r="C363" s="170" t="s">
        <v>519</v>
      </c>
      <c r="D363" s="171">
        <v>7053189.2699999996</v>
      </c>
      <c r="E363" s="171">
        <v>3016868.78</v>
      </c>
      <c r="F363" s="172">
        <v>4036320.49</v>
      </c>
    </row>
    <row r="364" spans="1:6" ht="23.25" x14ac:dyDescent="0.25">
      <c r="A364" s="161" t="s">
        <v>251</v>
      </c>
      <c r="B364" s="169" t="s">
        <v>234</v>
      </c>
      <c r="C364" s="170" t="s">
        <v>520</v>
      </c>
      <c r="D364" s="171">
        <v>7053189.2699999996</v>
      </c>
      <c r="E364" s="171">
        <v>3016868.78</v>
      </c>
      <c r="F364" s="172">
        <v>4036320.49</v>
      </c>
    </row>
    <row r="365" spans="1:6" x14ac:dyDescent="0.25">
      <c r="A365" s="161" t="s">
        <v>253</v>
      </c>
      <c r="B365" s="169" t="s">
        <v>234</v>
      </c>
      <c r="C365" s="170" t="s">
        <v>521</v>
      </c>
      <c r="D365" s="171">
        <v>7053189.2699999996</v>
      </c>
      <c r="E365" s="171">
        <v>3016868.78</v>
      </c>
      <c r="F365" s="172">
        <v>4036320.49</v>
      </c>
    </row>
    <row r="366" spans="1:6" ht="57" x14ac:dyDescent="0.25">
      <c r="A366" s="161" t="s">
        <v>1113</v>
      </c>
      <c r="B366" s="169" t="s">
        <v>234</v>
      </c>
      <c r="C366" s="170" t="s">
        <v>1114</v>
      </c>
      <c r="D366" s="171">
        <v>600000</v>
      </c>
      <c r="E366" s="171">
        <v>300000</v>
      </c>
      <c r="F366" s="172">
        <v>300000</v>
      </c>
    </row>
    <row r="367" spans="1:6" ht="23.25" x14ac:dyDescent="0.25">
      <c r="A367" s="161" t="s">
        <v>295</v>
      </c>
      <c r="B367" s="169" t="s">
        <v>234</v>
      </c>
      <c r="C367" s="170" t="s">
        <v>1115</v>
      </c>
      <c r="D367" s="171">
        <v>600000</v>
      </c>
      <c r="E367" s="171">
        <v>300000</v>
      </c>
      <c r="F367" s="172">
        <v>300000</v>
      </c>
    </row>
    <row r="368" spans="1:6" x14ac:dyDescent="0.25">
      <c r="A368" s="161" t="s">
        <v>328</v>
      </c>
      <c r="B368" s="169" t="s">
        <v>234</v>
      </c>
      <c r="C368" s="170" t="s">
        <v>1116</v>
      </c>
      <c r="D368" s="171">
        <v>600000</v>
      </c>
      <c r="E368" s="171">
        <v>300000</v>
      </c>
      <c r="F368" s="172">
        <v>300000</v>
      </c>
    </row>
    <row r="369" spans="1:6" x14ac:dyDescent="0.25">
      <c r="A369" s="161" t="s">
        <v>329</v>
      </c>
      <c r="B369" s="169" t="s">
        <v>234</v>
      </c>
      <c r="C369" s="170" t="s">
        <v>1117</v>
      </c>
      <c r="D369" s="171">
        <v>600000</v>
      </c>
      <c r="E369" s="171">
        <v>300000</v>
      </c>
      <c r="F369" s="172">
        <v>300000</v>
      </c>
    </row>
    <row r="370" spans="1:6" ht="23.25" x14ac:dyDescent="0.25">
      <c r="A370" s="161" t="s">
        <v>1118</v>
      </c>
      <c r="B370" s="169" t="s">
        <v>234</v>
      </c>
      <c r="C370" s="170" t="s">
        <v>1119</v>
      </c>
      <c r="D370" s="171">
        <v>13000000</v>
      </c>
      <c r="E370" s="171" t="s">
        <v>41</v>
      </c>
      <c r="F370" s="172">
        <v>13000000</v>
      </c>
    </row>
    <row r="371" spans="1:6" ht="23.25" x14ac:dyDescent="0.25">
      <c r="A371" s="161" t="s">
        <v>249</v>
      </c>
      <c r="B371" s="169" t="s">
        <v>234</v>
      </c>
      <c r="C371" s="170" t="s">
        <v>1120</v>
      </c>
      <c r="D371" s="171">
        <v>13000000</v>
      </c>
      <c r="E371" s="171" t="s">
        <v>41</v>
      </c>
      <c r="F371" s="172">
        <v>13000000</v>
      </c>
    </row>
    <row r="372" spans="1:6" ht="23.25" x14ac:dyDescent="0.25">
      <c r="A372" s="161" t="s">
        <v>251</v>
      </c>
      <c r="B372" s="169" t="s">
        <v>234</v>
      </c>
      <c r="C372" s="170" t="s">
        <v>1121</v>
      </c>
      <c r="D372" s="171">
        <v>13000000</v>
      </c>
      <c r="E372" s="171" t="s">
        <v>41</v>
      </c>
      <c r="F372" s="172">
        <v>13000000</v>
      </c>
    </row>
    <row r="373" spans="1:6" x14ac:dyDescent="0.25">
      <c r="A373" s="161" t="s">
        <v>253</v>
      </c>
      <c r="B373" s="169" t="s">
        <v>234</v>
      </c>
      <c r="C373" s="170" t="s">
        <v>1122</v>
      </c>
      <c r="D373" s="171">
        <v>13000000</v>
      </c>
      <c r="E373" s="171" t="s">
        <v>41</v>
      </c>
      <c r="F373" s="172">
        <v>13000000</v>
      </c>
    </row>
    <row r="374" spans="1:6" ht="23.25" x14ac:dyDescent="0.25">
      <c r="A374" s="161" t="s">
        <v>920</v>
      </c>
      <c r="B374" s="169" t="s">
        <v>234</v>
      </c>
      <c r="C374" s="170" t="s">
        <v>921</v>
      </c>
      <c r="D374" s="171">
        <v>10000000</v>
      </c>
      <c r="E374" s="171" t="s">
        <v>41</v>
      </c>
      <c r="F374" s="172">
        <v>10000000</v>
      </c>
    </row>
    <row r="375" spans="1:6" ht="23.25" x14ac:dyDescent="0.25">
      <c r="A375" s="161" t="s">
        <v>249</v>
      </c>
      <c r="B375" s="169" t="s">
        <v>234</v>
      </c>
      <c r="C375" s="170" t="s">
        <v>1123</v>
      </c>
      <c r="D375" s="171">
        <v>10000000</v>
      </c>
      <c r="E375" s="171" t="s">
        <v>41</v>
      </c>
      <c r="F375" s="172">
        <v>10000000</v>
      </c>
    </row>
    <row r="376" spans="1:6" ht="23.25" x14ac:dyDescent="0.25">
      <c r="A376" s="161" t="s">
        <v>251</v>
      </c>
      <c r="B376" s="169" t="s">
        <v>234</v>
      </c>
      <c r="C376" s="170" t="s">
        <v>1124</v>
      </c>
      <c r="D376" s="171">
        <v>10000000</v>
      </c>
      <c r="E376" s="171" t="s">
        <v>41</v>
      </c>
      <c r="F376" s="172">
        <v>10000000</v>
      </c>
    </row>
    <row r="377" spans="1:6" x14ac:dyDescent="0.25">
      <c r="A377" s="161" t="s">
        <v>253</v>
      </c>
      <c r="B377" s="169" t="s">
        <v>234</v>
      </c>
      <c r="C377" s="170" t="s">
        <v>1125</v>
      </c>
      <c r="D377" s="171">
        <v>10000000</v>
      </c>
      <c r="E377" s="171" t="s">
        <v>41</v>
      </c>
      <c r="F377" s="172">
        <v>10000000</v>
      </c>
    </row>
    <row r="378" spans="1:6" x14ac:dyDescent="0.25">
      <c r="A378" s="161" t="s">
        <v>522</v>
      </c>
      <c r="B378" s="169" t="s">
        <v>234</v>
      </c>
      <c r="C378" s="170" t="s">
        <v>523</v>
      </c>
      <c r="D378" s="171">
        <v>7770000</v>
      </c>
      <c r="E378" s="171">
        <v>4192357.09</v>
      </c>
      <c r="F378" s="172">
        <v>3577642.91</v>
      </c>
    </row>
    <row r="379" spans="1:6" x14ac:dyDescent="0.25">
      <c r="A379" s="161" t="s">
        <v>271</v>
      </c>
      <c r="B379" s="169" t="s">
        <v>234</v>
      </c>
      <c r="C379" s="170" t="s">
        <v>524</v>
      </c>
      <c r="D379" s="171">
        <v>7770000</v>
      </c>
      <c r="E379" s="171">
        <v>4192357.09</v>
      </c>
      <c r="F379" s="172">
        <v>3577642.91</v>
      </c>
    </row>
    <row r="380" spans="1:6" x14ac:dyDescent="0.25">
      <c r="A380" s="161" t="s">
        <v>237</v>
      </c>
      <c r="B380" s="169" t="s">
        <v>234</v>
      </c>
      <c r="C380" s="170" t="s">
        <v>525</v>
      </c>
      <c r="D380" s="171">
        <v>7770000</v>
      </c>
      <c r="E380" s="171">
        <v>4192357.09</v>
      </c>
      <c r="F380" s="172">
        <v>3577642.91</v>
      </c>
    </row>
    <row r="381" spans="1:6" x14ac:dyDescent="0.25">
      <c r="A381" s="161" t="s">
        <v>237</v>
      </c>
      <c r="B381" s="169" t="s">
        <v>234</v>
      </c>
      <c r="C381" s="170" t="s">
        <v>526</v>
      </c>
      <c r="D381" s="171">
        <v>7770000</v>
      </c>
      <c r="E381" s="171">
        <v>4192357.09</v>
      </c>
      <c r="F381" s="172">
        <v>3577642.91</v>
      </c>
    </row>
    <row r="382" spans="1:6" ht="23.25" x14ac:dyDescent="0.25">
      <c r="A382" s="161" t="s">
        <v>382</v>
      </c>
      <c r="B382" s="169" t="s">
        <v>234</v>
      </c>
      <c r="C382" s="170" t="s">
        <v>527</v>
      </c>
      <c r="D382" s="171">
        <v>7770000</v>
      </c>
      <c r="E382" s="171">
        <v>4192357.09</v>
      </c>
      <c r="F382" s="172">
        <v>3577642.91</v>
      </c>
    </row>
    <row r="383" spans="1:6" ht="23.25" x14ac:dyDescent="0.25">
      <c r="A383" s="161" t="s">
        <v>295</v>
      </c>
      <c r="B383" s="169" t="s">
        <v>234</v>
      </c>
      <c r="C383" s="170" t="s">
        <v>528</v>
      </c>
      <c r="D383" s="171">
        <v>7770000</v>
      </c>
      <c r="E383" s="171">
        <v>4192357.09</v>
      </c>
      <c r="F383" s="172">
        <v>3577642.91</v>
      </c>
    </row>
    <row r="384" spans="1:6" x14ac:dyDescent="0.25">
      <c r="A384" s="161" t="s">
        <v>328</v>
      </c>
      <c r="B384" s="169" t="s">
        <v>234</v>
      </c>
      <c r="C384" s="170" t="s">
        <v>529</v>
      </c>
      <c r="D384" s="171">
        <v>7770000</v>
      </c>
      <c r="E384" s="171">
        <v>4192357.09</v>
      </c>
      <c r="F384" s="172">
        <v>3577642.91</v>
      </c>
    </row>
    <row r="385" spans="1:6" ht="45.75" x14ac:dyDescent="0.25">
      <c r="A385" s="161" t="s">
        <v>386</v>
      </c>
      <c r="B385" s="169" t="s">
        <v>234</v>
      </c>
      <c r="C385" s="170" t="s">
        <v>530</v>
      </c>
      <c r="D385" s="171">
        <v>7770000</v>
      </c>
      <c r="E385" s="171">
        <v>4192357.09</v>
      </c>
      <c r="F385" s="172">
        <v>3577642.91</v>
      </c>
    </row>
    <row r="386" spans="1:6" x14ac:dyDescent="0.25">
      <c r="A386" s="185" t="s">
        <v>531</v>
      </c>
      <c r="B386" s="186" t="s">
        <v>234</v>
      </c>
      <c r="C386" s="187" t="s">
        <v>532</v>
      </c>
      <c r="D386" s="188">
        <v>1275300</v>
      </c>
      <c r="E386" s="188">
        <v>250000</v>
      </c>
      <c r="F386" s="189">
        <v>1025300</v>
      </c>
    </row>
    <row r="387" spans="1:6" x14ac:dyDescent="0.25">
      <c r="A387" s="161" t="s">
        <v>533</v>
      </c>
      <c r="B387" s="169" t="s">
        <v>234</v>
      </c>
      <c r="C387" s="170" t="s">
        <v>534</v>
      </c>
      <c r="D387" s="171">
        <v>1275300</v>
      </c>
      <c r="E387" s="171">
        <v>250000</v>
      </c>
      <c r="F387" s="172">
        <v>1025300</v>
      </c>
    </row>
    <row r="388" spans="1:6" ht="23.25" x14ac:dyDescent="0.25">
      <c r="A388" s="161" t="s">
        <v>922</v>
      </c>
      <c r="B388" s="169" t="s">
        <v>234</v>
      </c>
      <c r="C388" s="170" t="s">
        <v>923</v>
      </c>
      <c r="D388" s="171">
        <v>1275300</v>
      </c>
      <c r="E388" s="171">
        <v>250000</v>
      </c>
      <c r="F388" s="172">
        <v>1025300</v>
      </c>
    </row>
    <row r="389" spans="1:6" ht="23.25" x14ac:dyDescent="0.25">
      <c r="A389" s="161" t="s">
        <v>924</v>
      </c>
      <c r="B389" s="169" t="s">
        <v>234</v>
      </c>
      <c r="C389" s="170" t="s">
        <v>925</v>
      </c>
      <c r="D389" s="171">
        <v>1103300</v>
      </c>
      <c r="E389" s="171">
        <v>250000</v>
      </c>
      <c r="F389" s="172">
        <v>853300</v>
      </c>
    </row>
    <row r="390" spans="1:6" ht="34.5" x14ac:dyDescent="0.25">
      <c r="A390" s="161" t="s">
        <v>535</v>
      </c>
      <c r="B390" s="169" t="s">
        <v>234</v>
      </c>
      <c r="C390" s="170" t="s">
        <v>926</v>
      </c>
      <c r="D390" s="171">
        <v>247000</v>
      </c>
      <c r="E390" s="171" t="s">
        <v>41</v>
      </c>
      <c r="F390" s="172">
        <v>247000</v>
      </c>
    </row>
    <row r="391" spans="1:6" ht="23.25" x14ac:dyDescent="0.25">
      <c r="A391" s="161" t="s">
        <v>249</v>
      </c>
      <c r="B391" s="169" t="s">
        <v>234</v>
      </c>
      <c r="C391" s="170" t="s">
        <v>927</v>
      </c>
      <c r="D391" s="171">
        <v>247000</v>
      </c>
      <c r="E391" s="171" t="s">
        <v>41</v>
      </c>
      <c r="F391" s="172">
        <v>247000</v>
      </c>
    </row>
    <row r="392" spans="1:6" ht="23.25" x14ac:dyDescent="0.25">
      <c r="A392" s="161" t="s">
        <v>251</v>
      </c>
      <c r="B392" s="169" t="s">
        <v>234</v>
      </c>
      <c r="C392" s="170" t="s">
        <v>928</v>
      </c>
      <c r="D392" s="171">
        <v>247000</v>
      </c>
      <c r="E392" s="171" t="s">
        <v>41</v>
      </c>
      <c r="F392" s="172">
        <v>247000</v>
      </c>
    </row>
    <row r="393" spans="1:6" x14ac:dyDescent="0.25">
      <c r="A393" s="161" t="s">
        <v>253</v>
      </c>
      <c r="B393" s="169" t="s">
        <v>234</v>
      </c>
      <c r="C393" s="170" t="s">
        <v>929</v>
      </c>
      <c r="D393" s="171">
        <v>247000</v>
      </c>
      <c r="E393" s="171" t="s">
        <v>41</v>
      </c>
      <c r="F393" s="172">
        <v>247000</v>
      </c>
    </row>
    <row r="394" spans="1:6" ht="23.25" x14ac:dyDescent="0.25">
      <c r="A394" s="161" t="s">
        <v>930</v>
      </c>
      <c r="B394" s="169" t="s">
        <v>234</v>
      </c>
      <c r="C394" s="170" t="s">
        <v>931</v>
      </c>
      <c r="D394" s="171">
        <v>132800</v>
      </c>
      <c r="E394" s="171" t="s">
        <v>41</v>
      </c>
      <c r="F394" s="172">
        <v>132800</v>
      </c>
    </row>
    <row r="395" spans="1:6" ht="23.25" x14ac:dyDescent="0.25">
      <c r="A395" s="161" t="s">
        <v>295</v>
      </c>
      <c r="B395" s="169" t="s">
        <v>234</v>
      </c>
      <c r="C395" s="170" t="s">
        <v>1126</v>
      </c>
      <c r="D395" s="171">
        <v>132800</v>
      </c>
      <c r="E395" s="171" t="s">
        <v>41</v>
      </c>
      <c r="F395" s="172">
        <v>132800</v>
      </c>
    </row>
    <row r="396" spans="1:6" x14ac:dyDescent="0.25">
      <c r="A396" s="161" t="s">
        <v>328</v>
      </c>
      <c r="B396" s="169" t="s">
        <v>234</v>
      </c>
      <c r="C396" s="170" t="s">
        <v>1127</v>
      </c>
      <c r="D396" s="171">
        <v>132800</v>
      </c>
      <c r="E396" s="171" t="s">
        <v>41</v>
      </c>
      <c r="F396" s="172">
        <v>132800</v>
      </c>
    </row>
    <row r="397" spans="1:6" x14ac:dyDescent="0.25">
      <c r="A397" s="161" t="s">
        <v>329</v>
      </c>
      <c r="B397" s="169" t="s">
        <v>234</v>
      </c>
      <c r="C397" s="170" t="s">
        <v>1128</v>
      </c>
      <c r="D397" s="171">
        <v>132800</v>
      </c>
      <c r="E397" s="171" t="s">
        <v>41</v>
      </c>
      <c r="F397" s="172">
        <v>132800</v>
      </c>
    </row>
    <row r="398" spans="1:6" ht="23.25" x14ac:dyDescent="0.25">
      <c r="A398" s="161" t="s">
        <v>932</v>
      </c>
      <c r="B398" s="169" t="s">
        <v>234</v>
      </c>
      <c r="C398" s="170" t="s">
        <v>933</v>
      </c>
      <c r="D398" s="171">
        <v>321000</v>
      </c>
      <c r="E398" s="171" t="s">
        <v>41</v>
      </c>
      <c r="F398" s="172">
        <v>321000</v>
      </c>
    </row>
    <row r="399" spans="1:6" ht="23.25" x14ac:dyDescent="0.25">
      <c r="A399" s="161" t="s">
        <v>249</v>
      </c>
      <c r="B399" s="169" t="s">
        <v>234</v>
      </c>
      <c r="C399" s="170" t="s">
        <v>934</v>
      </c>
      <c r="D399" s="171">
        <v>321000</v>
      </c>
      <c r="E399" s="171" t="s">
        <v>41</v>
      </c>
      <c r="F399" s="172">
        <v>321000</v>
      </c>
    </row>
    <row r="400" spans="1:6" ht="23.25" x14ac:dyDescent="0.25">
      <c r="A400" s="161" t="s">
        <v>251</v>
      </c>
      <c r="B400" s="169" t="s">
        <v>234</v>
      </c>
      <c r="C400" s="170" t="s">
        <v>935</v>
      </c>
      <c r="D400" s="171">
        <v>321000</v>
      </c>
      <c r="E400" s="171" t="s">
        <v>41</v>
      </c>
      <c r="F400" s="172">
        <v>321000</v>
      </c>
    </row>
    <row r="401" spans="1:6" x14ac:dyDescent="0.25">
      <c r="A401" s="161" t="s">
        <v>253</v>
      </c>
      <c r="B401" s="169" t="s">
        <v>234</v>
      </c>
      <c r="C401" s="170" t="s">
        <v>936</v>
      </c>
      <c r="D401" s="171">
        <v>321000</v>
      </c>
      <c r="E401" s="171" t="s">
        <v>41</v>
      </c>
      <c r="F401" s="172">
        <v>321000</v>
      </c>
    </row>
    <row r="402" spans="1:6" ht="34.5" x14ac:dyDescent="0.25">
      <c r="A402" s="161" t="s">
        <v>535</v>
      </c>
      <c r="B402" s="169" t="s">
        <v>234</v>
      </c>
      <c r="C402" s="170" t="s">
        <v>937</v>
      </c>
      <c r="D402" s="171">
        <v>250000</v>
      </c>
      <c r="E402" s="171">
        <v>250000</v>
      </c>
      <c r="F402" s="172" t="s">
        <v>41</v>
      </c>
    </row>
    <row r="403" spans="1:6" ht="23.25" x14ac:dyDescent="0.25">
      <c r="A403" s="161" t="s">
        <v>249</v>
      </c>
      <c r="B403" s="169" t="s">
        <v>234</v>
      </c>
      <c r="C403" s="170" t="s">
        <v>938</v>
      </c>
      <c r="D403" s="171">
        <v>250000</v>
      </c>
      <c r="E403" s="171">
        <v>250000</v>
      </c>
      <c r="F403" s="172" t="s">
        <v>41</v>
      </c>
    </row>
    <row r="404" spans="1:6" ht="23.25" x14ac:dyDescent="0.25">
      <c r="A404" s="161" t="s">
        <v>251</v>
      </c>
      <c r="B404" s="169" t="s">
        <v>234</v>
      </c>
      <c r="C404" s="170" t="s">
        <v>939</v>
      </c>
      <c r="D404" s="171">
        <v>250000</v>
      </c>
      <c r="E404" s="171">
        <v>250000</v>
      </c>
      <c r="F404" s="172" t="s">
        <v>41</v>
      </c>
    </row>
    <row r="405" spans="1:6" x14ac:dyDescent="0.25">
      <c r="A405" s="161" t="s">
        <v>253</v>
      </c>
      <c r="B405" s="169" t="s">
        <v>234</v>
      </c>
      <c r="C405" s="170" t="s">
        <v>940</v>
      </c>
      <c r="D405" s="171">
        <v>250000</v>
      </c>
      <c r="E405" s="171">
        <v>250000</v>
      </c>
      <c r="F405" s="172" t="s">
        <v>41</v>
      </c>
    </row>
    <row r="406" spans="1:6" ht="45.75" x14ac:dyDescent="0.25">
      <c r="A406" s="161" t="s">
        <v>1129</v>
      </c>
      <c r="B406" s="169" t="s">
        <v>234</v>
      </c>
      <c r="C406" s="170" t="s">
        <v>1130</v>
      </c>
      <c r="D406" s="171">
        <v>152500</v>
      </c>
      <c r="E406" s="171" t="s">
        <v>41</v>
      </c>
      <c r="F406" s="172">
        <v>152500</v>
      </c>
    </row>
    <row r="407" spans="1:6" ht="23.25" x14ac:dyDescent="0.25">
      <c r="A407" s="161" t="s">
        <v>295</v>
      </c>
      <c r="B407" s="169" t="s">
        <v>234</v>
      </c>
      <c r="C407" s="170" t="s">
        <v>1131</v>
      </c>
      <c r="D407" s="171">
        <v>152500</v>
      </c>
      <c r="E407" s="171" t="s">
        <v>41</v>
      </c>
      <c r="F407" s="172">
        <v>152500</v>
      </c>
    </row>
    <row r="408" spans="1:6" x14ac:dyDescent="0.25">
      <c r="A408" s="161" t="s">
        <v>328</v>
      </c>
      <c r="B408" s="169" t="s">
        <v>234</v>
      </c>
      <c r="C408" s="170" t="s">
        <v>1132</v>
      </c>
      <c r="D408" s="171">
        <v>152500</v>
      </c>
      <c r="E408" s="171" t="s">
        <v>41</v>
      </c>
      <c r="F408" s="172">
        <v>152500</v>
      </c>
    </row>
    <row r="409" spans="1:6" x14ac:dyDescent="0.25">
      <c r="A409" s="161" t="s">
        <v>329</v>
      </c>
      <c r="B409" s="169" t="s">
        <v>234</v>
      </c>
      <c r="C409" s="170" t="s">
        <v>1133</v>
      </c>
      <c r="D409" s="171">
        <v>152500</v>
      </c>
      <c r="E409" s="171" t="s">
        <v>41</v>
      </c>
      <c r="F409" s="172">
        <v>152500</v>
      </c>
    </row>
    <row r="410" spans="1:6" ht="23.25" x14ac:dyDescent="0.25">
      <c r="A410" s="161" t="s">
        <v>941</v>
      </c>
      <c r="B410" s="169" t="s">
        <v>234</v>
      </c>
      <c r="C410" s="170" t="s">
        <v>942</v>
      </c>
      <c r="D410" s="171">
        <v>117000</v>
      </c>
      <c r="E410" s="171" t="s">
        <v>41</v>
      </c>
      <c r="F410" s="172">
        <v>117000</v>
      </c>
    </row>
    <row r="411" spans="1:6" x14ac:dyDescent="0.25">
      <c r="A411" s="161" t="s">
        <v>943</v>
      </c>
      <c r="B411" s="169" t="s">
        <v>234</v>
      </c>
      <c r="C411" s="170" t="s">
        <v>944</v>
      </c>
      <c r="D411" s="171">
        <v>117000</v>
      </c>
      <c r="E411" s="171" t="s">
        <v>41</v>
      </c>
      <c r="F411" s="172">
        <v>117000</v>
      </c>
    </row>
    <row r="412" spans="1:6" ht="23.25" x14ac:dyDescent="0.25">
      <c r="A412" s="161" t="s">
        <v>249</v>
      </c>
      <c r="B412" s="169" t="s">
        <v>234</v>
      </c>
      <c r="C412" s="170" t="s">
        <v>945</v>
      </c>
      <c r="D412" s="171">
        <v>117000</v>
      </c>
      <c r="E412" s="171" t="s">
        <v>41</v>
      </c>
      <c r="F412" s="172">
        <v>117000</v>
      </c>
    </row>
    <row r="413" spans="1:6" ht="23.25" x14ac:dyDescent="0.25">
      <c r="A413" s="161" t="s">
        <v>251</v>
      </c>
      <c r="B413" s="169" t="s">
        <v>234</v>
      </c>
      <c r="C413" s="170" t="s">
        <v>946</v>
      </c>
      <c r="D413" s="171">
        <v>117000</v>
      </c>
      <c r="E413" s="171" t="s">
        <v>41</v>
      </c>
      <c r="F413" s="172">
        <v>117000</v>
      </c>
    </row>
    <row r="414" spans="1:6" x14ac:dyDescent="0.25">
      <c r="A414" s="161" t="s">
        <v>253</v>
      </c>
      <c r="B414" s="169" t="s">
        <v>234</v>
      </c>
      <c r="C414" s="170" t="s">
        <v>947</v>
      </c>
      <c r="D414" s="171">
        <v>117000</v>
      </c>
      <c r="E414" s="171" t="s">
        <v>41</v>
      </c>
      <c r="F414" s="172">
        <v>117000</v>
      </c>
    </row>
    <row r="415" spans="1:6" ht="34.5" x14ac:dyDescent="0.25">
      <c r="A415" s="161" t="s">
        <v>536</v>
      </c>
      <c r="B415" s="169" t="s">
        <v>234</v>
      </c>
      <c r="C415" s="170" t="s">
        <v>948</v>
      </c>
      <c r="D415" s="171">
        <v>55000</v>
      </c>
      <c r="E415" s="171" t="s">
        <v>41</v>
      </c>
      <c r="F415" s="172">
        <v>55000</v>
      </c>
    </row>
    <row r="416" spans="1:6" ht="34.5" x14ac:dyDescent="0.25">
      <c r="A416" s="161" t="s">
        <v>949</v>
      </c>
      <c r="B416" s="169" t="s">
        <v>234</v>
      </c>
      <c r="C416" s="170" t="s">
        <v>950</v>
      </c>
      <c r="D416" s="171">
        <v>55000</v>
      </c>
      <c r="E416" s="171" t="s">
        <v>41</v>
      </c>
      <c r="F416" s="172">
        <v>55000</v>
      </c>
    </row>
    <row r="417" spans="1:6" ht="23.25" x14ac:dyDescent="0.25">
      <c r="A417" s="161" t="s">
        <v>249</v>
      </c>
      <c r="B417" s="169" t="s">
        <v>234</v>
      </c>
      <c r="C417" s="170" t="s">
        <v>951</v>
      </c>
      <c r="D417" s="171">
        <v>55000</v>
      </c>
      <c r="E417" s="171" t="s">
        <v>41</v>
      </c>
      <c r="F417" s="172">
        <v>55000</v>
      </c>
    </row>
    <row r="418" spans="1:6" ht="23.25" x14ac:dyDescent="0.25">
      <c r="A418" s="161" t="s">
        <v>251</v>
      </c>
      <c r="B418" s="169" t="s">
        <v>234</v>
      </c>
      <c r="C418" s="170" t="s">
        <v>952</v>
      </c>
      <c r="D418" s="171">
        <v>55000</v>
      </c>
      <c r="E418" s="171" t="s">
        <v>41</v>
      </c>
      <c r="F418" s="172">
        <v>55000</v>
      </c>
    </row>
    <row r="419" spans="1:6" x14ac:dyDescent="0.25">
      <c r="A419" s="161" t="s">
        <v>253</v>
      </c>
      <c r="B419" s="169" t="s">
        <v>234</v>
      </c>
      <c r="C419" s="170" t="s">
        <v>953</v>
      </c>
      <c r="D419" s="171">
        <v>55000</v>
      </c>
      <c r="E419" s="171" t="s">
        <v>41</v>
      </c>
      <c r="F419" s="172">
        <v>55000</v>
      </c>
    </row>
    <row r="420" spans="1:6" x14ac:dyDescent="0.25">
      <c r="A420" s="185" t="s">
        <v>537</v>
      </c>
      <c r="B420" s="186" t="s">
        <v>234</v>
      </c>
      <c r="C420" s="187" t="s">
        <v>538</v>
      </c>
      <c r="D420" s="188">
        <f>598859+80623661.37</f>
        <v>81222520.370000005</v>
      </c>
      <c r="E420" s="188">
        <v>33086518.02</v>
      </c>
      <c r="F420" s="189">
        <f>D420-E420</f>
        <v>48136002.350000009</v>
      </c>
    </row>
    <row r="421" spans="1:6" x14ac:dyDescent="0.25">
      <c r="A421" s="161" t="s">
        <v>539</v>
      </c>
      <c r="B421" s="169" t="s">
        <v>234</v>
      </c>
      <c r="C421" s="170" t="s">
        <v>540</v>
      </c>
      <c r="D421" s="171">
        <f>598859+80623661.37</f>
        <v>81222520.370000005</v>
      </c>
      <c r="E421" s="171">
        <v>33086518.02</v>
      </c>
      <c r="F421" s="172">
        <f t="shared" ref="F421:F423" si="1">D421-E421</f>
        <v>48136002.350000009</v>
      </c>
    </row>
    <row r="422" spans="1:6" ht="23.25" x14ac:dyDescent="0.25">
      <c r="A422" s="161" t="s">
        <v>285</v>
      </c>
      <c r="B422" s="169" t="s">
        <v>234</v>
      </c>
      <c r="C422" s="170" t="s">
        <v>541</v>
      </c>
      <c r="D422" s="171">
        <f>598859+80623661.37</f>
        <v>81222520.370000005</v>
      </c>
      <c r="E422" s="171">
        <v>33086518.02</v>
      </c>
      <c r="F422" s="172">
        <f t="shared" si="1"/>
        <v>48136002.350000009</v>
      </c>
    </row>
    <row r="423" spans="1:6" ht="34.5" x14ac:dyDescent="0.25">
      <c r="A423" s="161" t="s">
        <v>954</v>
      </c>
      <c r="B423" s="169" t="s">
        <v>234</v>
      </c>
      <c r="C423" s="170" t="s">
        <v>955</v>
      </c>
      <c r="D423" s="171">
        <f>598859+12955061.37</f>
        <v>13553920.369999999</v>
      </c>
      <c r="E423" s="171">
        <v>685766</v>
      </c>
      <c r="F423" s="172">
        <f t="shared" si="1"/>
        <v>12868154.369999999</v>
      </c>
    </row>
    <row r="424" spans="1:6" x14ac:dyDescent="0.25">
      <c r="A424" s="161" t="s">
        <v>956</v>
      </c>
      <c r="B424" s="169" t="s">
        <v>234</v>
      </c>
      <c r="C424" s="170" t="s">
        <v>957</v>
      </c>
      <c r="D424" s="171">
        <v>2536500</v>
      </c>
      <c r="E424" s="171">
        <v>200000</v>
      </c>
      <c r="F424" s="172">
        <f>D424-E424</f>
        <v>2336500</v>
      </c>
    </row>
    <row r="425" spans="1:6" ht="23.25" x14ac:dyDescent="0.25">
      <c r="A425" s="161" t="s">
        <v>295</v>
      </c>
      <c r="B425" s="169" t="s">
        <v>234</v>
      </c>
      <c r="C425" s="170" t="s">
        <v>958</v>
      </c>
      <c r="D425" s="171">
        <v>2536500</v>
      </c>
      <c r="E425" s="171">
        <v>200000</v>
      </c>
      <c r="F425" s="172">
        <f t="shared" ref="F425:F431" si="2">D425-E425</f>
        <v>2336500</v>
      </c>
    </row>
    <row r="426" spans="1:6" x14ac:dyDescent="0.25">
      <c r="A426" s="161" t="s">
        <v>328</v>
      </c>
      <c r="B426" s="169" t="s">
        <v>234</v>
      </c>
      <c r="C426" s="170" t="s">
        <v>959</v>
      </c>
      <c r="D426" s="171">
        <v>2536500</v>
      </c>
      <c r="E426" s="171">
        <v>200000</v>
      </c>
      <c r="F426" s="172">
        <f t="shared" si="2"/>
        <v>2336500</v>
      </c>
    </row>
    <row r="427" spans="1:6" x14ac:dyDescent="0.25">
      <c r="A427" s="161" t="s">
        <v>329</v>
      </c>
      <c r="B427" s="169" t="s">
        <v>234</v>
      </c>
      <c r="C427" s="170" t="s">
        <v>960</v>
      </c>
      <c r="D427" s="171">
        <v>2536500</v>
      </c>
      <c r="E427" s="171">
        <v>200000</v>
      </c>
      <c r="F427" s="172">
        <f t="shared" si="2"/>
        <v>2336500</v>
      </c>
    </row>
    <row r="428" spans="1:6" ht="23.25" x14ac:dyDescent="0.25">
      <c r="A428" s="161" t="s">
        <v>961</v>
      </c>
      <c r="B428" s="169" t="s">
        <v>234</v>
      </c>
      <c r="C428" s="170" t="s">
        <v>962</v>
      </c>
      <c r="D428" s="171">
        <f>598859+2485766</f>
        <v>3084625</v>
      </c>
      <c r="E428" s="171">
        <v>485766</v>
      </c>
      <c r="F428" s="172">
        <f t="shared" si="2"/>
        <v>2598859</v>
      </c>
    </row>
    <row r="429" spans="1:6" ht="23.25" x14ac:dyDescent="0.25">
      <c r="A429" s="161" t="s">
        <v>295</v>
      </c>
      <c r="B429" s="169" t="s">
        <v>234</v>
      </c>
      <c r="C429" s="170" t="s">
        <v>963</v>
      </c>
      <c r="D429" s="171">
        <f t="shared" ref="D429:D431" si="3">598859+2485766</f>
        <v>3084625</v>
      </c>
      <c r="E429" s="171">
        <v>485766</v>
      </c>
      <c r="F429" s="172">
        <f t="shared" si="2"/>
        <v>2598859</v>
      </c>
    </row>
    <row r="430" spans="1:6" x14ac:dyDescent="0.25">
      <c r="A430" s="161" t="s">
        <v>328</v>
      </c>
      <c r="B430" s="169" t="s">
        <v>234</v>
      </c>
      <c r="C430" s="170" t="s">
        <v>964</v>
      </c>
      <c r="D430" s="171">
        <f t="shared" si="3"/>
        <v>3084625</v>
      </c>
      <c r="E430" s="171">
        <v>485766</v>
      </c>
      <c r="F430" s="172">
        <f t="shared" si="2"/>
        <v>2598859</v>
      </c>
    </row>
    <row r="431" spans="1:6" x14ac:dyDescent="0.25">
      <c r="A431" s="161" t="s">
        <v>329</v>
      </c>
      <c r="B431" s="169" t="s">
        <v>234</v>
      </c>
      <c r="C431" s="170" t="s">
        <v>965</v>
      </c>
      <c r="D431" s="171">
        <f t="shared" si="3"/>
        <v>3084625</v>
      </c>
      <c r="E431" s="171">
        <v>485766</v>
      </c>
      <c r="F431" s="172">
        <f t="shared" si="2"/>
        <v>2598859</v>
      </c>
    </row>
    <row r="432" spans="1:6" ht="23.25" x14ac:dyDescent="0.25">
      <c r="A432" s="161" t="s">
        <v>1134</v>
      </c>
      <c r="B432" s="169" t="s">
        <v>234</v>
      </c>
      <c r="C432" s="170" t="s">
        <v>1135</v>
      </c>
      <c r="D432" s="171">
        <v>550000</v>
      </c>
      <c r="E432" s="171" t="s">
        <v>41</v>
      </c>
      <c r="F432" s="172">
        <v>550000</v>
      </c>
    </row>
    <row r="433" spans="1:6" ht="23.25" x14ac:dyDescent="0.25">
      <c r="A433" s="161" t="s">
        <v>295</v>
      </c>
      <c r="B433" s="169" t="s">
        <v>234</v>
      </c>
      <c r="C433" s="170" t="s">
        <v>1136</v>
      </c>
      <c r="D433" s="171">
        <v>550000</v>
      </c>
      <c r="E433" s="171" t="s">
        <v>41</v>
      </c>
      <c r="F433" s="172">
        <v>550000</v>
      </c>
    </row>
    <row r="434" spans="1:6" x14ac:dyDescent="0.25">
      <c r="A434" s="161" t="s">
        <v>328</v>
      </c>
      <c r="B434" s="169" t="s">
        <v>234</v>
      </c>
      <c r="C434" s="170" t="s">
        <v>1137</v>
      </c>
      <c r="D434" s="171">
        <v>550000</v>
      </c>
      <c r="E434" s="171" t="s">
        <v>41</v>
      </c>
      <c r="F434" s="172">
        <v>550000</v>
      </c>
    </row>
    <row r="435" spans="1:6" x14ac:dyDescent="0.25">
      <c r="A435" s="161" t="s">
        <v>329</v>
      </c>
      <c r="B435" s="169" t="s">
        <v>234</v>
      </c>
      <c r="C435" s="170" t="s">
        <v>1138</v>
      </c>
      <c r="D435" s="171">
        <v>550000</v>
      </c>
      <c r="E435" s="171" t="s">
        <v>41</v>
      </c>
      <c r="F435" s="172">
        <v>550000</v>
      </c>
    </row>
    <row r="436" spans="1:6" ht="23.25" x14ac:dyDescent="0.25">
      <c r="A436" s="161" t="s">
        <v>966</v>
      </c>
      <c r="B436" s="169" t="s">
        <v>234</v>
      </c>
      <c r="C436" s="170" t="s">
        <v>967</v>
      </c>
      <c r="D436" s="171">
        <v>5414348</v>
      </c>
      <c r="E436" s="171" t="s">
        <v>41</v>
      </c>
      <c r="F436" s="172">
        <v>5414348</v>
      </c>
    </row>
    <row r="437" spans="1:6" ht="23.25" x14ac:dyDescent="0.25">
      <c r="A437" s="161" t="s">
        <v>295</v>
      </c>
      <c r="B437" s="169" t="s">
        <v>234</v>
      </c>
      <c r="C437" s="170" t="s">
        <v>968</v>
      </c>
      <c r="D437" s="171">
        <v>5414348</v>
      </c>
      <c r="E437" s="171" t="s">
        <v>41</v>
      </c>
      <c r="F437" s="172">
        <v>5414348</v>
      </c>
    </row>
    <row r="438" spans="1:6" x14ac:dyDescent="0.25">
      <c r="A438" s="161" t="s">
        <v>328</v>
      </c>
      <c r="B438" s="169" t="s">
        <v>234</v>
      </c>
      <c r="C438" s="170" t="s">
        <v>969</v>
      </c>
      <c r="D438" s="171">
        <v>5414348</v>
      </c>
      <c r="E438" s="171" t="s">
        <v>41</v>
      </c>
      <c r="F438" s="172">
        <v>5414348</v>
      </c>
    </row>
    <row r="439" spans="1:6" x14ac:dyDescent="0.25">
      <c r="A439" s="161" t="s">
        <v>329</v>
      </c>
      <c r="B439" s="169" t="s">
        <v>234</v>
      </c>
      <c r="C439" s="170" t="s">
        <v>970</v>
      </c>
      <c r="D439" s="171">
        <v>5414348</v>
      </c>
      <c r="E439" s="171" t="s">
        <v>41</v>
      </c>
      <c r="F439" s="172">
        <v>5414348</v>
      </c>
    </row>
    <row r="440" spans="1:6" ht="23.25" x14ac:dyDescent="0.25">
      <c r="A440" s="161" t="s">
        <v>905</v>
      </c>
      <c r="B440" s="169" t="s">
        <v>234</v>
      </c>
      <c r="C440" s="170" t="s">
        <v>971</v>
      </c>
      <c r="D440" s="171">
        <v>1578947.37</v>
      </c>
      <c r="E440" s="171" t="s">
        <v>41</v>
      </c>
      <c r="F440" s="172">
        <v>1578947.37</v>
      </c>
    </row>
    <row r="441" spans="1:6" ht="23.25" x14ac:dyDescent="0.25">
      <c r="A441" s="161" t="s">
        <v>295</v>
      </c>
      <c r="B441" s="169" t="s">
        <v>234</v>
      </c>
      <c r="C441" s="170" t="s">
        <v>972</v>
      </c>
      <c r="D441" s="171">
        <v>1578947.37</v>
      </c>
      <c r="E441" s="171" t="s">
        <v>41</v>
      </c>
      <c r="F441" s="172">
        <v>1578947.37</v>
      </c>
    </row>
    <row r="442" spans="1:6" x14ac:dyDescent="0.25">
      <c r="A442" s="161" t="s">
        <v>328</v>
      </c>
      <c r="B442" s="169" t="s">
        <v>234</v>
      </c>
      <c r="C442" s="170" t="s">
        <v>973</v>
      </c>
      <c r="D442" s="171">
        <v>1578947.37</v>
      </c>
      <c r="E442" s="171" t="s">
        <v>41</v>
      </c>
      <c r="F442" s="172">
        <v>1578947.37</v>
      </c>
    </row>
    <row r="443" spans="1:6" x14ac:dyDescent="0.25">
      <c r="A443" s="161" t="s">
        <v>329</v>
      </c>
      <c r="B443" s="169" t="s">
        <v>234</v>
      </c>
      <c r="C443" s="170" t="s">
        <v>974</v>
      </c>
      <c r="D443" s="171">
        <v>1578947.37</v>
      </c>
      <c r="E443" s="171" t="s">
        <v>41</v>
      </c>
      <c r="F443" s="172">
        <v>1578947.37</v>
      </c>
    </row>
    <row r="444" spans="1:6" x14ac:dyDescent="0.25">
      <c r="A444" s="161" t="s">
        <v>546</v>
      </c>
      <c r="B444" s="169" t="s">
        <v>234</v>
      </c>
      <c r="C444" s="170" t="s">
        <v>975</v>
      </c>
      <c r="D444" s="171">
        <v>389500</v>
      </c>
      <c r="E444" s="171" t="s">
        <v>41</v>
      </c>
      <c r="F444" s="172">
        <v>389500</v>
      </c>
    </row>
    <row r="445" spans="1:6" ht="23.25" x14ac:dyDescent="0.25">
      <c r="A445" s="161" t="s">
        <v>295</v>
      </c>
      <c r="B445" s="169" t="s">
        <v>234</v>
      </c>
      <c r="C445" s="170" t="s">
        <v>976</v>
      </c>
      <c r="D445" s="171">
        <v>389500</v>
      </c>
      <c r="E445" s="171" t="s">
        <v>41</v>
      </c>
      <c r="F445" s="172">
        <v>389500</v>
      </c>
    </row>
    <row r="446" spans="1:6" x14ac:dyDescent="0.25">
      <c r="A446" s="161" t="s">
        <v>328</v>
      </c>
      <c r="B446" s="169" t="s">
        <v>234</v>
      </c>
      <c r="C446" s="170" t="s">
        <v>977</v>
      </c>
      <c r="D446" s="171">
        <v>389500</v>
      </c>
      <c r="E446" s="171" t="s">
        <v>41</v>
      </c>
      <c r="F446" s="172">
        <v>389500</v>
      </c>
    </row>
    <row r="447" spans="1:6" x14ac:dyDescent="0.25">
      <c r="A447" s="161" t="s">
        <v>329</v>
      </c>
      <c r="B447" s="169" t="s">
        <v>234</v>
      </c>
      <c r="C447" s="170" t="s">
        <v>978</v>
      </c>
      <c r="D447" s="171">
        <v>389500</v>
      </c>
      <c r="E447" s="171" t="s">
        <v>41</v>
      </c>
      <c r="F447" s="172">
        <v>389500</v>
      </c>
    </row>
    <row r="448" spans="1:6" ht="23.25" x14ac:dyDescent="0.25">
      <c r="A448" s="161" t="s">
        <v>979</v>
      </c>
      <c r="B448" s="169" t="s">
        <v>234</v>
      </c>
      <c r="C448" s="170" t="s">
        <v>980</v>
      </c>
      <c r="D448" s="171">
        <v>4744700</v>
      </c>
      <c r="E448" s="171">
        <v>1830023.9</v>
      </c>
      <c r="F448" s="172">
        <v>2914676.1</v>
      </c>
    </row>
    <row r="449" spans="1:6" x14ac:dyDescent="0.25">
      <c r="A449" s="161" t="s">
        <v>550</v>
      </c>
      <c r="B449" s="169" t="s">
        <v>234</v>
      </c>
      <c r="C449" s="170" t="s">
        <v>981</v>
      </c>
      <c r="D449" s="171">
        <v>800000</v>
      </c>
      <c r="E449" s="171" t="s">
        <v>41</v>
      </c>
      <c r="F449" s="172">
        <v>800000</v>
      </c>
    </row>
    <row r="450" spans="1:6" ht="23.25" x14ac:dyDescent="0.25">
      <c r="A450" s="161" t="s">
        <v>249</v>
      </c>
      <c r="B450" s="169" t="s">
        <v>234</v>
      </c>
      <c r="C450" s="170" t="s">
        <v>982</v>
      </c>
      <c r="D450" s="171">
        <v>300000</v>
      </c>
      <c r="E450" s="171" t="s">
        <v>41</v>
      </c>
      <c r="F450" s="172">
        <v>300000</v>
      </c>
    </row>
    <row r="451" spans="1:6" ht="23.25" x14ac:dyDescent="0.25">
      <c r="A451" s="161" t="s">
        <v>251</v>
      </c>
      <c r="B451" s="169" t="s">
        <v>234</v>
      </c>
      <c r="C451" s="170" t="s">
        <v>983</v>
      </c>
      <c r="D451" s="171">
        <v>300000</v>
      </c>
      <c r="E451" s="171" t="s">
        <v>41</v>
      </c>
      <c r="F451" s="172">
        <v>300000</v>
      </c>
    </row>
    <row r="452" spans="1:6" x14ac:dyDescent="0.25">
      <c r="A452" s="161" t="s">
        <v>253</v>
      </c>
      <c r="B452" s="169" t="s">
        <v>234</v>
      </c>
      <c r="C452" s="170" t="s">
        <v>984</v>
      </c>
      <c r="D452" s="171">
        <v>300000</v>
      </c>
      <c r="E452" s="171" t="s">
        <v>41</v>
      </c>
      <c r="F452" s="172">
        <v>300000</v>
      </c>
    </row>
    <row r="453" spans="1:6" ht="23.25" x14ac:dyDescent="0.25">
      <c r="A453" s="161" t="s">
        <v>295</v>
      </c>
      <c r="B453" s="169" t="s">
        <v>234</v>
      </c>
      <c r="C453" s="170" t="s">
        <v>985</v>
      </c>
      <c r="D453" s="171">
        <v>500000</v>
      </c>
      <c r="E453" s="171" t="s">
        <v>41</v>
      </c>
      <c r="F453" s="172">
        <v>500000</v>
      </c>
    </row>
    <row r="454" spans="1:6" x14ac:dyDescent="0.25">
      <c r="A454" s="161" t="s">
        <v>328</v>
      </c>
      <c r="B454" s="169" t="s">
        <v>234</v>
      </c>
      <c r="C454" s="170" t="s">
        <v>986</v>
      </c>
      <c r="D454" s="171">
        <v>500000</v>
      </c>
      <c r="E454" s="171" t="s">
        <v>41</v>
      </c>
      <c r="F454" s="172">
        <v>500000</v>
      </c>
    </row>
    <row r="455" spans="1:6" x14ac:dyDescent="0.25">
      <c r="A455" s="161" t="s">
        <v>329</v>
      </c>
      <c r="B455" s="169" t="s">
        <v>234</v>
      </c>
      <c r="C455" s="170" t="s">
        <v>987</v>
      </c>
      <c r="D455" s="171">
        <v>500000</v>
      </c>
      <c r="E455" s="171" t="s">
        <v>41</v>
      </c>
      <c r="F455" s="172">
        <v>500000</v>
      </c>
    </row>
    <row r="456" spans="1:6" x14ac:dyDescent="0.25">
      <c r="A456" s="161" t="s">
        <v>547</v>
      </c>
      <c r="B456" s="169" t="s">
        <v>234</v>
      </c>
      <c r="C456" s="170" t="s">
        <v>988</v>
      </c>
      <c r="D456" s="171">
        <v>2920000</v>
      </c>
      <c r="E456" s="171">
        <v>1390023.9</v>
      </c>
      <c r="F456" s="172">
        <v>1529976.1</v>
      </c>
    </row>
    <row r="457" spans="1:6" ht="23.25" x14ac:dyDescent="0.25">
      <c r="A457" s="161" t="s">
        <v>295</v>
      </c>
      <c r="B457" s="169" t="s">
        <v>234</v>
      </c>
      <c r="C457" s="170" t="s">
        <v>989</v>
      </c>
      <c r="D457" s="171">
        <v>2920000</v>
      </c>
      <c r="E457" s="171">
        <v>1390023.9</v>
      </c>
      <c r="F457" s="172">
        <v>1529976.1</v>
      </c>
    </row>
    <row r="458" spans="1:6" x14ac:dyDescent="0.25">
      <c r="A458" s="161" t="s">
        <v>328</v>
      </c>
      <c r="B458" s="169" t="s">
        <v>234</v>
      </c>
      <c r="C458" s="170" t="s">
        <v>990</v>
      </c>
      <c r="D458" s="171">
        <v>2920000</v>
      </c>
      <c r="E458" s="171">
        <v>1390023.9</v>
      </c>
      <c r="F458" s="172">
        <v>1529976.1</v>
      </c>
    </row>
    <row r="459" spans="1:6" x14ac:dyDescent="0.25">
      <c r="A459" s="161" t="s">
        <v>329</v>
      </c>
      <c r="B459" s="169" t="s">
        <v>234</v>
      </c>
      <c r="C459" s="170" t="s">
        <v>991</v>
      </c>
      <c r="D459" s="171">
        <v>2920000</v>
      </c>
      <c r="E459" s="171">
        <v>1390023.9</v>
      </c>
      <c r="F459" s="172">
        <v>1529976.1</v>
      </c>
    </row>
    <row r="460" spans="1:6" x14ac:dyDescent="0.25">
      <c r="A460" s="161" t="s">
        <v>548</v>
      </c>
      <c r="B460" s="169" t="s">
        <v>234</v>
      </c>
      <c r="C460" s="170" t="s">
        <v>992</v>
      </c>
      <c r="D460" s="171">
        <v>784700</v>
      </c>
      <c r="E460" s="171">
        <v>440000</v>
      </c>
      <c r="F460" s="172">
        <v>344700</v>
      </c>
    </row>
    <row r="461" spans="1:6" ht="23.25" x14ac:dyDescent="0.25">
      <c r="A461" s="161" t="s">
        <v>295</v>
      </c>
      <c r="B461" s="169" t="s">
        <v>234</v>
      </c>
      <c r="C461" s="170" t="s">
        <v>993</v>
      </c>
      <c r="D461" s="171">
        <v>784700</v>
      </c>
      <c r="E461" s="171">
        <v>440000</v>
      </c>
      <c r="F461" s="172">
        <v>344700</v>
      </c>
    </row>
    <row r="462" spans="1:6" x14ac:dyDescent="0.25">
      <c r="A462" s="161" t="s">
        <v>328</v>
      </c>
      <c r="B462" s="169" t="s">
        <v>234</v>
      </c>
      <c r="C462" s="170" t="s">
        <v>994</v>
      </c>
      <c r="D462" s="171">
        <v>784700</v>
      </c>
      <c r="E462" s="171">
        <v>440000</v>
      </c>
      <c r="F462" s="172">
        <v>344700</v>
      </c>
    </row>
    <row r="463" spans="1:6" x14ac:dyDescent="0.25">
      <c r="A463" s="161" t="s">
        <v>329</v>
      </c>
      <c r="B463" s="169" t="s">
        <v>234</v>
      </c>
      <c r="C463" s="170" t="s">
        <v>995</v>
      </c>
      <c r="D463" s="171">
        <v>784700</v>
      </c>
      <c r="E463" s="171">
        <v>440000</v>
      </c>
      <c r="F463" s="172">
        <v>344700</v>
      </c>
    </row>
    <row r="464" spans="1:6" ht="45.75" x14ac:dyDescent="0.25">
      <c r="A464" s="161" t="s">
        <v>996</v>
      </c>
      <c r="B464" s="169" t="s">
        <v>234</v>
      </c>
      <c r="C464" s="170" t="s">
        <v>997</v>
      </c>
      <c r="D464" s="171">
        <v>240000</v>
      </c>
      <c r="E464" s="171" t="s">
        <v>41</v>
      </c>
      <c r="F464" s="172">
        <v>240000</v>
      </c>
    </row>
    <row r="465" spans="1:6" ht="23.25" x14ac:dyDescent="0.25">
      <c r="A465" s="161" t="s">
        <v>295</v>
      </c>
      <c r="B465" s="169" t="s">
        <v>234</v>
      </c>
      <c r="C465" s="170" t="s">
        <v>998</v>
      </c>
      <c r="D465" s="171">
        <v>240000</v>
      </c>
      <c r="E465" s="171" t="s">
        <v>41</v>
      </c>
      <c r="F465" s="172">
        <v>240000</v>
      </c>
    </row>
    <row r="466" spans="1:6" x14ac:dyDescent="0.25">
      <c r="A466" s="161" t="s">
        <v>328</v>
      </c>
      <c r="B466" s="169" t="s">
        <v>234</v>
      </c>
      <c r="C466" s="170" t="s">
        <v>999</v>
      </c>
      <c r="D466" s="171">
        <v>240000</v>
      </c>
      <c r="E466" s="171" t="s">
        <v>41</v>
      </c>
      <c r="F466" s="172">
        <v>240000</v>
      </c>
    </row>
    <row r="467" spans="1:6" x14ac:dyDescent="0.25">
      <c r="A467" s="161" t="s">
        <v>329</v>
      </c>
      <c r="B467" s="169" t="s">
        <v>234</v>
      </c>
      <c r="C467" s="170" t="s">
        <v>1000</v>
      </c>
      <c r="D467" s="171">
        <v>240000</v>
      </c>
      <c r="E467" s="171" t="s">
        <v>41</v>
      </c>
      <c r="F467" s="172">
        <v>240000</v>
      </c>
    </row>
    <row r="468" spans="1:6" ht="23.25" x14ac:dyDescent="0.25">
      <c r="A468" s="161" t="s">
        <v>758</v>
      </c>
      <c r="B468" s="169" t="s">
        <v>234</v>
      </c>
      <c r="C468" s="170" t="s">
        <v>1001</v>
      </c>
      <c r="D468" s="171">
        <v>62923900</v>
      </c>
      <c r="E468" s="171">
        <v>30570728.119999997</v>
      </c>
      <c r="F468" s="172">
        <v>32353171.880000003</v>
      </c>
    </row>
    <row r="469" spans="1:6" x14ac:dyDescent="0.25">
      <c r="A469" s="161" t="s">
        <v>1002</v>
      </c>
      <c r="B469" s="169" t="s">
        <v>234</v>
      </c>
      <c r="C469" s="170" t="s">
        <v>1003</v>
      </c>
      <c r="D469" s="171">
        <v>34839100</v>
      </c>
      <c r="E469" s="171">
        <v>23969585.129999999</v>
      </c>
      <c r="F469" s="172">
        <v>10869514.869999999</v>
      </c>
    </row>
    <row r="470" spans="1:6" ht="23.25" x14ac:dyDescent="0.25">
      <c r="A470" s="161" t="s">
        <v>295</v>
      </c>
      <c r="B470" s="169" t="s">
        <v>234</v>
      </c>
      <c r="C470" s="170" t="s">
        <v>1004</v>
      </c>
      <c r="D470" s="171">
        <v>34839100</v>
      </c>
      <c r="E470" s="171">
        <v>23969585.129999999</v>
      </c>
      <c r="F470" s="172">
        <v>10869514.869999999</v>
      </c>
    </row>
    <row r="471" spans="1:6" x14ac:dyDescent="0.25">
      <c r="A471" s="161" t="s">
        <v>328</v>
      </c>
      <c r="B471" s="169" t="s">
        <v>234</v>
      </c>
      <c r="C471" s="170" t="s">
        <v>1005</v>
      </c>
      <c r="D471" s="171">
        <v>34839100</v>
      </c>
      <c r="E471" s="171">
        <v>23969585.129999999</v>
      </c>
      <c r="F471" s="172">
        <v>10869514.869999999</v>
      </c>
    </row>
    <row r="472" spans="1:6" ht="45.75" x14ac:dyDescent="0.25">
      <c r="A472" s="161" t="s">
        <v>386</v>
      </c>
      <c r="B472" s="169" t="s">
        <v>234</v>
      </c>
      <c r="C472" s="170" t="s">
        <v>1006</v>
      </c>
      <c r="D472" s="171">
        <v>34839100</v>
      </c>
      <c r="E472" s="171">
        <v>23969585.129999999</v>
      </c>
      <c r="F472" s="172">
        <v>10869514.869999999</v>
      </c>
    </row>
    <row r="473" spans="1:6" ht="23.25" x14ac:dyDescent="0.25">
      <c r="A473" s="161" t="s">
        <v>545</v>
      </c>
      <c r="B473" s="169" t="s">
        <v>234</v>
      </c>
      <c r="C473" s="170" t="s">
        <v>1007</v>
      </c>
      <c r="D473" s="171">
        <v>28084800</v>
      </c>
      <c r="E473" s="171">
        <v>6601142.9900000002</v>
      </c>
      <c r="F473" s="172">
        <v>21483657.010000002</v>
      </c>
    </row>
    <row r="474" spans="1:6" ht="23.25" x14ac:dyDescent="0.25">
      <c r="A474" s="161" t="s">
        <v>295</v>
      </c>
      <c r="B474" s="169" t="s">
        <v>234</v>
      </c>
      <c r="C474" s="170" t="s">
        <v>1008</v>
      </c>
      <c r="D474" s="171">
        <v>28084800</v>
      </c>
      <c r="E474" s="171">
        <v>6601142.9900000002</v>
      </c>
      <c r="F474" s="172">
        <v>21483657.010000002</v>
      </c>
    </row>
    <row r="475" spans="1:6" x14ac:dyDescent="0.25">
      <c r="A475" s="161" t="s">
        <v>328</v>
      </c>
      <c r="B475" s="169" t="s">
        <v>234</v>
      </c>
      <c r="C475" s="170" t="s">
        <v>1009</v>
      </c>
      <c r="D475" s="171">
        <v>28084800</v>
      </c>
      <c r="E475" s="171">
        <v>6601142.9900000002</v>
      </c>
      <c r="F475" s="172">
        <v>21483657.010000002</v>
      </c>
    </row>
    <row r="476" spans="1:6" ht="45.75" x14ac:dyDescent="0.25">
      <c r="A476" s="161" t="s">
        <v>386</v>
      </c>
      <c r="B476" s="169" t="s">
        <v>234</v>
      </c>
      <c r="C476" s="170" t="s">
        <v>1010</v>
      </c>
      <c r="D476" s="171">
        <v>28084800</v>
      </c>
      <c r="E476" s="171">
        <v>6601142.9900000002</v>
      </c>
      <c r="F476" s="172">
        <v>21483657.010000002</v>
      </c>
    </row>
    <row r="477" spans="1:6" x14ac:dyDescent="0.25">
      <c r="A477" s="185" t="s">
        <v>551</v>
      </c>
      <c r="B477" s="186" t="s">
        <v>234</v>
      </c>
      <c r="C477" s="187" t="s">
        <v>552</v>
      </c>
      <c r="D477" s="188">
        <v>27836575.039999999</v>
      </c>
      <c r="E477" s="188">
        <v>22005662</v>
      </c>
      <c r="F477" s="189">
        <v>5830913.04</v>
      </c>
    </row>
    <row r="478" spans="1:6" x14ac:dyDescent="0.25">
      <c r="A478" s="161" t="s">
        <v>553</v>
      </c>
      <c r="B478" s="169" t="s">
        <v>234</v>
      </c>
      <c r="C478" s="170" t="s">
        <v>554</v>
      </c>
      <c r="D478" s="171">
        <v>9597000</v>
      </c>
      <c r="E478" s="171">
        <v>4767662</v>
      </c>
      <c r="F478" s="172">
        <v>4829338</v>
      </c>
    </row>
    <row r="479" spans="1:6" x14ac:dyDescent="0.25">
      <c r="A479" s="161" t="s">
        <v>271</v>
      </c>
      <c r="B479" s="169" t="s">
        <v>234</v>
      </c>
      <c r="C479" s="170" t="s">
        <v>555</v>
      </c>
      <c r="D479" s="171">
        <v>9597000</v>
      </c>
      <c r="E479" s="171">
        <v>4767662</v>
      </c>
      <c r="F479" s="172">
        <v>4829338</v>
      </c>
    </row>
    <row r="480" spans="1:6" x14ac:dyDescent="0.25">
      <c r="A480" s="161" t="s">
        <v>237</v>
      </c>
      <c r="B480" s="169" t="s">
        <v>234</v>
      </c>
      <c r="C480" s="170" t="s">
        <v>556</v>
      </c>
      <c r="D480" s="171">
        <v>9597000</v>
      </c>
      <c r="E480" s="171">
        <v>4767662</v>
      </c>
      <c r="F480" s="172">
        <v>4829338</v>
      </c>
    </row>
    <row r="481" spans="1:6" x14ac:dyDescent="0.25">
      <c r="A481" s="161" t="s">
        <v>237</v>
      </c>
      <c r="B481" s="169" t="s">
        <v>234</v>
      </c>
      <c r="C481" s="170" t="s">
        <v>557</v>
      </c>
      <c r="D481" s="171">
        <v>9597000</v>
      </c>
      <c r="E481" s="171">
        <v>4767662</v>
      </c>
      <c r="F481" s="172">
        <v>4829338</v>
      </c>
    </row>
    <row r="482" spans="1:6" ht="23.25" x14ac:dyDescent="0.25">
      <c r="A482" s="161" t="s">
        <v>558</v>
      </c>
      <c r="B482" s="169" t="s">
        <v>234</v>
      </c>
      <c r="C482" s="170" t="s">
        <v>559</v>
      </c>
      <c r="D482" s="171">
        <v>9597000</v>
      </c>
      <c r="E482" s="171">
        <v>4767662</v>
      </c>
      <c r="F482" s="172">
        <v>4829338</v>
      </c>
    </row>
    <row r="483" spans="1:6" x14ac:dyDescent="0.25">
      <c r="A483" s="161" t="s">
        <v>302</v>
      </c>
      <c r="B483" s="169" t="s">
        <v>234</v>
      </c>
      <c r="C483" s="170" t="s">
        <v>560</v>
      </c>
      <c r="D483" s="171">
        <v>9597000</v>
      </c>
      <c r="E483" s="171">
        <v>4767662</v>
      </c>
      <c r="F483" s="172">
        <v>4829338</v>
      </c>
    </row>
    <row r="484" spans="1:6" ht="23.25" x14ac:dyDescent="0.25">
      <c r="A484" s="161" t="s">
        <v>561</v>
      </c>
      <c r="B484" s="169" t="s">
        <v>234</v>
      </c>
      <c r="C484" s="170" t="s">
        <v>562</v>
      </c>
      <c r="D484" s="171">
        <v>9597000</v>
      </c>
      <c r="E484" s="171">
        <v>4767662</v>
      </c>
      <c r="F484" s="172">
        <v>4829338</v>
      </c>
    </row>
    <row r="485" spans="1:6" ht="23.25" x14ac:dyDescent="0.25">
      <c r="A485" s="161" t="s">
        <v>563</v>
      </c>
      <c r="B485" s="169" t="s">
        <v>234</v>
      </c>
      <c r="C485" s="170" t="s">
        <v>564</v>
      </c>
      <c r="D485" s="171">
        <v>9597000</v>
      </c>
      <c r="E485" s="171">
        <v>4767662</v>
      </c>
      <c r="F485" s="172">
        <v>4829338</v>
      </c>
    </row>
    <row r="486" spans="1:6" x14ac:dyDescent="0.25">
      <c r="A486" s="161" t="s">
        <v>1011</v>
      </c>
      <c r="B486" s="169" t="s">
        <v>234</v>
      </c>
      <c r="C486" s="170" t="s">
        <v>1012</v>
      </c>
      <c r="D486" s="171">
        <v>18239575.039999999</v>
      </c>
      <c r="E486" s="171">
        <v>17238000</v>
      </c>
      <c r="F486" s="172">
        <v>1001575.04</v>
      </c>
    </row>
    <row r="487" spans="1:6" ht="23.25" x14ac:dyDescent="0.25">
      <c r="A487" s="161" t="s">
        <v>565</v>
      </c>
      <c r="B487" s="169" t="s">
        <v>234</v>
      </c>
      <c r="C487" s="170" t="s">
        <v>1013</v>
      </c>
      <c r="D487" s="171">
        <v>18239575.039999999</v>
      </c>
      <c r="E487" s="171">
        <v>17238000</v>
      </c>
      <c r="F487" s="172">
        <v>1001575.04</v>
      </c>
    </row>
    <row r="488" spans="1:6" ht="23.25" x14ac:dyDescent="0.25">
      <c r="A488" s="161" t="s">
        <v>566</v>
      </c>
      <c r="B488" s="169" t="s">
        <v>234</v>
      </c>
      <c r="C488" s="170" t="s">
        <v>1014</v>
      </c>
      <c r="D488" s="171">
        <v>18239575.039999999</v>
      </c>
      <c r="E488" s="171">
        <v>17238000</v>
      </c>
      <c r="F488" s="172">
        <v>1001575.04</v>
      </c>
    </row>
    <row r="489" spans="1:6" ht="23.25" x14ac:dyDescent="0.25">
      <c r="A489" s="161" t="s">
        <v>567</v>
      </c>
      <c r="B489" s="169" t="s">
        <v>234</v>
      </c>
      <c r="C489" s="170" t="s">
        <v>1015</v>
      </c>
      <c r="D489" s="171">
        <v>18239575.039999999</v>
      </c>
      <c r="E489" s="171">
        <v>17238000</v>
      </c>
      <c r="F489" s="172">
        <v>1001575.04</v>
      </c>
    </row>
    <row r="490" spans="1:6" x14ac:dyDescent="0.25">
      <c r="A490" s="161" t="s">
        <v>302</v>
      </c>
      <c r="B490" s="169" t="s">
        <v>234</v>
      </c>
      <c r="C490" s="170" t="s">
        <v>1016</v>
      </c>
      <c r="D490" s="171">
        <v>18239575.039999999</v>
      </c>
      <c r="E490" s="171">
        <v>17238000</v>
      </c>
      <c r="F490" s="172">
        <v>1001575.04</v>
      </c>
    </row>
    <row r="491" spans="1:6" ht="23.25" x14ac:dyDescent="0.25">
      <c r="A491" s="161" t="s">
        <v>561</v>
      </c>
      <c r="B491" s="169" t="s">
        <v>234</v>
      </c>
      <c r="C491" s="170" t="s">
        <v>1017</v>
      </c>
      <c r="D491" s="171">
        <v>18239575.039999999</v>
      </c>
      <c r="E491" s="171">
        <v>17238000</v>
      </c>
      <c r="F491" s="172">
        <v>1001575.04</v>
      </c>
    </row>
    <row r="492" spans="1:6" x14ac:dyDescent="0.25">
      <c r="A492" s="161" t="s">
        <v>568</v>
      </c>
      <c r="B492" s="169" t="s">
        <v>234</v>
      </c>
      <c r="C492" s="170" t="s">
        <v>1018</v>
      </c>
      <c r="D492" s="171">
        <v>18239575.039999999</v>
      </c>
      <c r="E492" s="171">
        <v>17238000</v>
      </c>
      <c r="F492" s="172">
        <v>1001575.04</v>
      </c>
    </row>
    <row r="493" spans="1:6" x14ac:dyDescent="0.25">
      <c r="A493" s="185" t="s">
        <v>569</v>
      </c>
      <c r="B493" s="186" t="s">
        <v>234</v>
      </c>
      <c r="C493" s="187" t="s">
        <v>570</v>
      </c>
      <c r="D493" s="188">
        <v>63970563.159999996</v>
      </c>
      <c r="E493" s="188">
        <v>27068162.039999999</v>
      </c>
      <c r="F493" s="189">
        <v>36902401.120000005</v>
      </c>
    </row>
    <row r="494" spans="1:6" x14ac:dyDescent="0.25">
      <c r="A494" s="161" t="s">
        <v>571</v>
      </c>
      <c r="B494" s="169" t="s">
        <v>234</v>
      </c>
      <c r="C494" s="170" t="s">
        <v>572</v>
      </c>
      <c r="D494" s="171">
        <v>63970563.159999996</v>
      </c>
      <c r="E494" s="171">
        <v>27068162.039999999</v>
      </c>
      <c r="F494" s="172">
        <v>36902401.120000005</v>
      </c>
    </row>
    <row r="495" spans="1:6" ht="23.25" x14ac:dyDescent="0.25">
      <c r="A495" s="161" t="s">
        <v>573</v>
      </c>
      <c r="B495" s="169" t="s">
        <v>234</v>
      </c>
      <c r="C495" s="170" t="s">
        <v>574</v>
      </c>
      <c r="D495" s="171">
        <v>63970563.159999996</v>
      </c>
      <c r="E495" s="171">
        <v>27068162.039999999</v>
      </c>
      <c r="F495" s="172">
        <v>36902401.120000005</v>
      </c>
    </row>
    <row r="496" spans="1:6" ht="24" customHeight="1" x14ac:dyDescent="0.25">
      <c r="A496" s="161" t="s">
        <v>575</v>
      </c>
      <c r="B496" s="169" t="s">
        <v>234</v>
      </c>
      <c r="C496" s="170" t="s">
        <v>576</v>
      </c>
      <c r="D496" s="171">
        <v>56352280</v>
      </c>
      <c r="E496" s="171">
        <v>25075780.309999999</v>
      </c>
      <c r="F496" s="172">
        <v>31276499.690000001</v>
      </c>
    </row>
    <row r="497" spans="1:6" ht="15" customHeight="1" x14ac:dyDescent="0.25">
      <c r="A497" s="161" t="s">
        <v>577</v>
      </c>
      <c r="B497" s="169" t="s">
        <v>234</v>
      </c>
      <c r="C497" s="170" t="s">
        <v>578</v>
      </c>
      <c r="D497" s="171">
        <v>54034280</v>
      </c>
      <c r="E497" s="171">
        <v>24134737.099999998</v>
      </c>
      <c r="F497" s="172">
        <v>29899542.900000002</v>
      </c>
    </row>
    <row r="498" spans="1:6" ht="23.25" x14ac:dyDescent="0.25">
      <c r="A498" s="161" t="s">
        <v>382</v>
      </c>
      <c r="B498" s="169" t="s">
        <v>234</v>
      </c>
      <c r="C498" s="170" t="s">
        <v>579</v>
      </c>
      <c r="D498" s="171">
        <v>50925400</v>
      </c>
      <c r="E498" s="171">
        <v>22741809.739999998</v>
      </c>
      <c r="F498" s="172">
        <v>28183590.260000002</v>
      </c>
    </row>
    <row r="499" spans="1:6" ht="23.25" x14ac:dyDescent="0.25">
      <c r="A499" s="161" t="s">
        <v>295</v>
      </c>
      <c r="B499" s="169" t="s">
        <v>234</v>
      </c>
      <c r="C499" s="170" t="s">
        <v>580</v>
      </c>
      <c r="D499" s="171">
        <v>50925400</v>
      </c>
      <c r="E499" s="171">
        <v>22741809.739999998</v>
      </c>
      <c r="F499" s="172">
        <v>28183590.260000002</v>
      </c>
    </row>
    <row r="500" spans="1:6" x14ac:dyDescent="0.25">
      <c r="A500" s="161" t="s">
        <v>328</v>
      </c>
      <c r="B500" s="169" t="s">
        <v>234</v>
      </c>
      <c r="C500" s="170" t="s">
        <v>581</v>
      </c>
      <c r="D500" s="171">
        <v>50925400</v>
      </c>
      <c r="E500" s="171">
        <v>22741809.739999998</v>
      </c>
      <c r="F500" s="172">
        <v>28183590.260000002</v>
      </c>
    </row>
    <row r="501" spans="1:6" ht="45.75" x14ac:dyDescent="0.25">
      <c r="A501" s="161" t="s">
        <v>386</v>
      </c>
      <c r="B501" s="169" t="s">
        <v>234</v>
      </c>
      <c r="C501" s="170" t="s">
        <v>582</v>
      </c>
      <c r="D501" s="171">
        <v>50925400</v>
      </c>
      <c r="E501" s="171">
        <v>22741809.739999998</v>
      </c>
      <c r="F501" s="172">
        <v>28183590.260000002</v>
      </c>
    </row>
    <row r="502" spans="1:6" ht="34.5" x14ac:dyDescent="0.25">
      <c r="A502" s="161" t="s">
        <v>583</v>
      </c>
      <c r="B502" s="169" t="s">
        <v>234</v>
      </c>
      <c r="C502" s="170" t="s">
        <v>584</v>
      </c>
      <c r="D502" s="171">
        <v>3108880</v>
      </c>
      <c r="E502" s="171">
        <v>1392927.36</v>
      </c>
      <c r="F502" s="172">
        <v>1715952.6399999999</v>
      </c>
    </row>
    <row r="503" spans="1:6" ht="23.25" x14ac:dyDescent="0.25">
      <c r="A503" s="161" t="s">
        <v>295</v>
      </c>
      <c r="B503" s="169" t="s">
        <v>234</v>
      </c>
      <c r="C503" s="170" t="s">
        <v>585</v>
      </c>
      <c r="D503" s="171">
        <v>3108880</v>
      </c>
      <c r="E503" s="171">
        <v>1392927.36</v>
      </c>
      <c r="F503" s="172">
        <v>1715952.6399999999</v>
      </c>
    </row>
    <row r="504" spans="1:6" x14ac:dyDescent="0.25">
      <c r="A504" s="161" t="s">
        <v>328</v>
      </c>
      <c r="B504" s="169" t="s">
        <v>234</v>
      </c>
      <c r="C504" s="170" t="s">
        <v>586</v>
      </c>
      <c r="D504" s="171">
        <v>3108880</v>
      </c>
      <c r="E504" s="171">
        <v>1392927.36</v>
      </c>
      <c r="F504" s="172">
        <v>1715952.6399999999</v>
      </c>
    </row>
    <row r="505" spans="1:6" x14ac:dyDescent="0.25">
      <c r="A505" s="161" t="s">
        <v>329</v>
      </c>
      <c r="B505" s="169" t="s">
        <v>234</v>
      </c>
      <c r="C505" s="170" t="s">
        <v>587</v>
      </c>
      <c r="D505" s="171">
        <v>3108880</v>
      </c>
      <c r="E505" s="171">
        <v>1392927.36</v>
      </c>
      <c r="F505" s="172">
        <v>1715952.6399999999</v>
      </c>
    </row>
    <row r="506" spans="1:6" ht="34.5" x14ac:dyDescent="0.25">
      <c r="A506" s="161" t="s">
        <v>588</v>
      </c>
      <c r="B506" s="169" t="s">
        <v>234</v>
      </c>
      <c r="C506" s="170" t="s">
        <v>589</v>
      </c>
      <c r="D506" s="171">
        <v>2318000</v>
      </c>
      <c r="E506" s="171">
        <v>941043.21</v>
      </c>
      <c r="F506" s="172">
        <v>1376956.79</v>
      </c>
    </row>
    <row r="507" spans="1:6" ht="34.5" x14ac:dyDescent="0.25">
      <c r="A507" s="161" t="s">
        <v>590</v>
      </c>
      <c r="B507" s="169" t="s">
        <v>234</v>
      </c>
      <c r="C507" s="170" t="s">
        <v>591</v>
      </c>
      <c r="D507" s="171">
        <v>2318000</v>
      </c>
      <c r="E507" s="171">
        <v>941043.21</v>
      </c>
      <c r="F507" s="172">
        <v>1376956.79</v>
      </c>
    </row>
    <row r="508" spans="1:6" ht="23.25" x14ac:dyDescent="0.25">
      <c r="A508" s="161" t="s">
        <v>295</v>
      </c>
      <c r="B508" s="169" t="s">
        <v>234</v>
      </c>
      <c r="C508" s="170" t="s">
        <v>592</v>
      </c>
      <c r="D508" s="171">
        <v>2318000</v>
      </c>
      <c r="E508" s="171">
        <v>941043.21</v>
      </c>
      <c r="F508" s="172">
        <v>1376956.79</v>
      </c>
    </row>
    <row r="509" spans="1:6" x14ac:dyDescent="0.25">
      <c r="A509" s="161" t="s">
        <v>328</v>
      </c>
      <c r="B509" s="169" t="s">
        <v>234</v>
      </c>
      <c r="C509" s="170" t="s">
        <v>593</v>
      </c>
      <c r="D509" s="171">
        <v>2318000</v>
      </c>
      <c r="E509" s="171">
        <v>941043.21</v>
      </c>
      <c r="F509" s="172">
        <v>1376956.79</v>
      </c>
    </row>
    <row r="510" spans="1:6" x14ac:dyDescent="0.25">
      <c r="A510" s="161" t="s">
        <v>329</v>
      </c>
      <c r="B510" s="169" t="s">
        <v>234</v>
      </c>
      <c r="C510" s="170" t="s">
        <v>594</v>
      </c>
      <c r="D510" s="171">
        <v>2318000</v>
      </c>
      <c r="E510" s="171">
        <v>941043.21</v>
      </c>
      <c r="F510" s="172">
        <v>1376956.79</v>
      </c>
    </row>
    <row r="511" spans="1:6" ht="23.25" x14ac:dyDescent="0.25">
      <c r="A511" s="161" t="s">
        <v>595</v>
      </c>
      <c r="B511" s="169" t="s">
        <v>234</v>
      </c>
      <c r="C511" s="170" t="s">
        <v>596</v>
      </c>
      <c r="D511" s="171">
        <v>7618283.1600000001</v>
      </c>
      <c r="E511" s="171">
        <v>1992381.73</v>
      </c>
      <c r="F511" s="172">
        <v>5625901.4300000006</v>
      </c>
    </row>
    <row r="512" spans="1:6" ht="23.25" x14ac:dyDescent="0.25">
      <c r="A512" s="161" t="s">
        <v>597</v>
      </c>
      <c r="B512" s="169" t="s">
        <v>234</v>
      </c>
      <c r="C512" s="170" t="s">
        <v>598</v>
      </c>
      <c r="D512" s="171">
        <v>7618283.1600000001</v>
      </c>
      <c r="E512" s="171">
        <v>1992381.73</v>
      </c>
      <c r="F512" s="172">
        <v>5625901.4300000006</v>
      </c>
    </row>
    <row r="513" spans="1:6" x14ac:dyDescent="0.25">
      <c r="A513" s="161" t="s">
        <v>956</v>
      </c>
      <c r="B513" s="169" t="s">
        <v>234</v>
      </c>
      <c r="C513" s="170" t="s">
        <v>1019</v>
      </c>
      <c r="D513" s="171">
        <v>899000</v>
      </c>
      <c r="E513" s="171">
        <v>687734.8</v>
      </c>
      <c r="F513" s="172">
        <v>211265.2</v>
      </c>
    </row>
    <row r="514" spans="1:6" ht="23.25" x14ac:dyDescent="0.25">
      <c r="A514" s="161" t="s">
        <v>295</v>
      </c>
      <c r="B514" s="169" t="s">
        <v>234</v>
      </c>
      <c r="C514" s="170" t="s">
        <v>1020</v>
      </c>
      <c r="D514" s="171">
        <v>899000</v>
      </c>
      <c r="E514" s="171">
        <v>687734.8</v>
      </c>
      <c r="F514" s="172">
        <v>211265.2</v>
      </c>
    </row>
    <row r="515" spans="1:6" x14ac:dyDescent="0.25">
      <c r="A515" s="161" t="s">
        <v>328</v>
      </c>
      <c r="B515" s="169" t="s">
        <v>234</v>
      </c>
      <c r="C515" s="170" t="s">
        <v>1021</v>
      </c>
      <c r="D515" s="171">
        <v>899000</v>
      </c>
      <c r="E515" s="171">
        <v>687734.8</v>
      </c>
      <c r="F515" s="172">
        <v>211265.2</v>
      </c>
    </row>
    <row r="516" spans="1:6" x14ac:dyDescent="0.25">
      <c r="A516" s="161" t="s">
        <v>329</v>
      </c>
      <c r="B516" s="169" t="s">
        <v>234</v>
      </c>
      <c r="C516" s="170" t="s">
        <v>1022</v>
      </c>
      <c r="D516" s="171">
        <v>899000</v>
      </c>
      <c r="E516" s="171">
        <v>687734.8</v>
      </c>
      <c r="F516" s="172">
        <v>211265.2</v>
      </c>
    </row>
    <row r="517" spans="1:6" ht="23.25" x14ac:dyDescent="0.25">
      <c r="A517" s="161" t="s">
        <v>549</v>
      </c>
      <c r="B517" s="169" t="s">
        <v>234</v>
      </c>
      <c r="C517" s="170" t="s">
        <v>599</v>
      </c>
      <c r="D517" s="171">
        <v>5614020</v>
      </c>
      <c r="E517" s="171">
        <v>725672.89</v>
      </c>
      <c r="F517" s="172">
        <v>4888347.1100000003</v>
      </c>
    </row>
    <row r="518" spans="1:6" ht="23.25" x14ac:dyDescent="0.25">
      <c r="A518" s="161" t="s">
        <v>295</v>
      </c>
      <c r="B518" s="169" t="s">
        <v>234</v>
      </c>
      <c r="C518" s="170" t="s">
        <v>600</v>
      </c>
      <c r="D518" s="171">
        <v>5614020</v>
      </c>
      <c r="E518" s="171">
        <v>725672.89</v>
      </c>
      <c r="F518" s="172">
        <v>4888347.1100000003</v>
      </c>
    </row>
    <row r="519" spans="1:6" x14ac:dyDescent="0.25">
      <c r="A519" s="161" t="s">
        <v>328</v>
      </c>
      <c r="B519" s="169" t="s">
        <v>234</v>
      </c>
      <c r="C519" s="170" t="s">
        <v>601</v>
      </c>
      <c r="D519" s="171">
        <v>5614020</v>
      </c>
      <c r="E519" s="171">
        <v>725672.89</v>
      </c>
      <c r="F519" s="172">
        <v>4888347.1100000003</v>
      </c>
    </row>
    <row r="520" spans="1:6" x14ac:dyDescent="0.25">
      <c r="A520" s="161" t="s">
        <v>329</v>
      </c>
      <c r="B520" s="169" t="s">
        <v>234</v>
      </c>
      <c r="C520" s="170" t="s">
        <v>602</v>
      </c>
      <c r="D520" s="171">
        <v>5614020</v>
      </c>
      <c r="E520" s="171">
        <v>725672.89</v>
      </c>
      <c r="F520" s="172">
        <v>4888347.1100000003</v>
      </c>
    </row>
    <row r="521" spans="1:6" ht="23.25" x14ac:dyDescent="0.25">
      <c r="A521" s="161" t="s">
        <v>905</v>
      </c>
      <c r="B521" s="169" t="s">
        <v>234</v>
      </c>
      <c r="C521" s="170" t="s">
        <v>1023</v>
      </c>
      <c r="D521" s="171">
        <v>1105263.1599999999</v>
      </c>
      <c r="E521" s="171">
        <v>578974.04</v>
      </c>
      <c r="F521" s="172">
        <v>526289.12</v>
      </c>
    </row>
    <row r="522" spans="1:6" ht="23.25" x14ac:dyDescent="0.25">
      <c r="A522" s="161" t="s">
        <v>295</v>
      </c>
      <c r="B522" s="169" t="s">
        <v>234</v>
      </c>
      <c r="C522" s="170" t="s">
        <v>1024</v>
      </c>
      <c r="D522" s="171">
        <v>1105263.1599999999</v>
      </c>
      <c r="E522" s="171">
        <v>578974.04</v>
      </c>
      <c r="F522" s="172">
        <v>526289.12</v>
      </c>
    </row>
    <row r="523" spans="1:6" x14ac:dyDescent="0.25">
      <c r="A523" s="161" t="s">
        <v>328</v>
      </c>
      <c r="B523" s="169" t="s">
        <v>234</v>
      </c>
      <c r="C523" s="170" t="s">
        <v>1025</v>
      </c>
      <c r="D523" s="171">
        <v>1105263.1599999999</v>
      </c>
      <c r="E523" s="171">
        <v>578974.04</v>
      </c>
      <c r="F523" s="172">
        <v>526289.12</v>
      </c>
    </row>
    <row r="524" spans="1:6" x14ac:dyDescent="0.25">
      <c r="A524" s="161" t="s">
        <v>329</v>
      </c>
      <c r="B524" s="169" t="s">
        <v>234</v>
      </c>
      <c r="C524" s="170" t="s">
        <v>1026</v>
      </c>
      <c r="D524" s="171">
        <v>1105263.1599999999</v>
      </c>
      <c r="E524" s="171">
        <v>578974.04</v>
      </c>
      <c r="F524" s="172">
        <v>526289.12</v>
      </c>
    </row>
    <row r="525" spans="1:6" s="130" customFormat="1" x14ac:dyDescent="0.25">
      <c r="A525" s="204" t="s">
        <v>603</v>
      </c>
      <c r="B525" s="205" t="s">
        <v>604</v>
      </c>
      <c r="C525" s="206" t="s">
        <v>27</v>
      </c>
      <c r="D525" s="207">
        <v>-20588573.32</v>
      </c>
      <c r="E525" s="207">
        <v>112369770.16</v>
      </c>
      <c r="F525" s="208" t="s">
        <v>27</v>
      </c>
    </row>
  </sheetData>
  <autoFilter ref="A6:F526"/>
  <mergeCells count="7">
    <mergeCell ref="F3:F5"/>
    <mergeCell ref="A1:E1"/>
    <mergeCell ref="A3:A5"/>
    <mergeCell ref="B3:B5"/>
    <mergeCell ref="C3:C5"/>
    <mergeCell ref="D3:D5"/>
    <mergeCell ref="E3:E5"/>
  </mergeCells>
  <pageMargins left="0.84" right="0.31" top="0.5" bottom="0.28000000000000003" header="0.23622047244094491" footer="0.25"/>
  <pageSetup paperSize="9" scale="69" fitToHeight="23" orientation="portrait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zoomScaleNormal="100" zoomScaleSheetLayoutView="100" workbookViewId="0">
      <selection activeCell="G23" sqref="G23"/>
    </sheetView>
  </sheetViews>
  <sheetFormatPr defaultRowHeight="15" x14ac:dyDescent="0.25"/>
  <cols>
    <col min="1" max="1" width="50.7109375" style="124" customWidth="1"/>
    <col min="2" max="2" width="10.42578125" style="124" customWidth="1"/>
    <col min="3" max="3" width="27.28515625" style="124" customWidth="1"/>
    <col min="4" max="6" width="16.5703125" style="124" customWidth="1"/>
    <col min="7" max="7" width="0.140625" style="124" customWidth="1"/>
    <col min="8" max="16384" width="9.140625" style="124"/>
  </cols>
  <sheetData>
    <row r="1" spans="1:7" ht="15" customHeight="1" x14ac:dyDescent="0.25">
      <c r="A1" s="125"/>
      <c r="B1" s="126"/>
      <c r="C1" s="127"/>
      <c r="D1" s="128"/>
      <c r="E1" s="129"/>
      <c r="F1" s="123" t="s">
        <v>605</v>
      </c>
      <c r="G1" s="11"/>
    </row>
    <row r="2" spans="1:7" ht="14.1" customHeight="1" x14ac:dyDescent="0.25">
      <c r="A2" s="219" t="s">
        <v>606</v>
      </c>
      <c r="B2" s="220"/>
      <c r="C2" s="220"/>
      <c r="D2" s="220"/>
      <c r="E2" s="220"/>
      <c r="F2" s="220"/>
      <c r="G2" s="11"/>
    </row>
    <row r="3" spans="1:7" ht="12" customHeight="1" x14ac:dyDescent="0.25">
      <c r="A3" s="190"/>
      <c r="B3" s="191"/>
      <c r="C3" s="192"/>
      <c r="D3" s="193"/>
      <c r="E3" s="194"/>
      <c r="F3" s="195"/>
      <c r="G3" s="11"/>
    </row>
    <row r="4" spans="1:7" x14ac:dyDescent="0.25">
      <c r="A4" s="215" t="s">
        <v>16</v>
      </c>
      <c r="B4" s="215" t="s">
        <v>17</v>
      </c>
      <c r="C4" s="215" t="s">
        <v>607</v>
      </c>
      <c r="D4" s="215" t="s">
        <v>19</v>
      </c>
      <c r="E4" s="215" t="s">
        <v>20</v>
      </c>
      <c r="F4" s="215" t="s">
        <v>21</v>
      </c>
      <c r="G4" s="11"/>
    </row>
    <row r="5" spans="1:7" x14ac:dyDescent="0.25">
      <c r="A5" s="216"/>
      <c r="B5" s="216"/>
      <c r="C5" s="216"/>
      <c r="D5" s="216"/>
      <c r="E5" s="216"/>
      <c r="F5" s="216"/>
      <c r="G5" s="11"/>
    </row>
    <row r="6" spans="1:7" x14ac:dyDescent="0.25">
      <c r="A6" s="216"/>
      <c r="B6" s="216"/>
      <c r="C6" s="216"/>
      <c r="D6" s="216"/>
      <c r="E6" s="216"/>
      <c r="F6" s="216"/>
      <c r="G6" s="11"/>
    </row>
    <row r="7" spans="1:7" x14ac:dyDescent="0.25">
      <c r="A7" s="216"/>
      <c r="B7" s="216"/>
      <c r="C7" s="216"/>
      <c r="D7" s="216"/>
      <c r="E7" s="216"/>
      <c r="F7" s="216"/>
      <c r="G7" s="11"/>
    </row>
    <row r="8" spans="1:7" x14ac:dyDescent="0.25">
      <c r="A8" s="216"/>
      <c r="B8" s="216"/>
      <c r="C8" s="216"/>
      <c r="D8" s="216"/>
      <c r="E8" s="216"/>
      <c r="F8" s="216"/>
      <c r="G8" s="11"/>
    </row>
    <row r="9" spans="1:7" x14ac:dyDescent="0.25">
      <c r="A9" s="141">
        <v>1</v>
      </c>
      <c r="B9" s="142">
        <v>2</v>
      </c>
      <c r="C9" s="178">
        <v>3</v>
      </c>
      <c r="D9" s="179" t="s">
        <v>22</v>
      </c>
      <c r="E9" s="179" t="s">
        <v>23</v>
      </c>
      <c r="F9" s="179" t="s">
        <v>24</v>
      </c>
      <c r="G9" s="11"/>
    </row>
    <row r="10" spans="1:7" s="131" customFormat="1" ht="25.5" x14ac:dyDescent="0.2">
      <c r="A10" s="196" t="s">
        <v>608</v>
      </c>
      <c r="B10" s="197">
        <v>500</v>
      </c>
      <c r="C10" s="198" t="s">
        <v>27</v>
      </c>
      <c r="D10" s="147">
        <f>D12+D15</f>
        <v>20588573.32</v>
      </c>
      <c r="E10" s="147">
        <f>E15</f>
        <v>-112369770.16</v>
      </c>
      <c r="F10" s="199">
        <f>D10-E10</f>
        <v>132958343.47999999</v>
      </c>
      <c r="G10" s="133"/>
    </row>
    <row r="11" spans="1:7" x14ac:dyDescent="0.25">
      <c r="A11" s="200" t="s">
        <v>28</v>
      </c>
      <c r="B11" s="162"/>
      <c r="C11" s="163"/>
      <c r="D11" s="201"/>
      <c r="E11" s="201"/>
      <c r="F11" s="202"/>
      <c r="G11" s="11"/>
    </row>
    <row r="12" spans="1:7" s="130" customFormat="1" ht="23.25" x14ac:dyDescent="0.25">
      <c r="A12" s="156" t="s">
        <v>609</v>
      </c>
      <c r="B12" s="157">
        <v>520</v>
      </c>
      <c r="C12" s="158" t="s">
        <v>610</v>
      </c>
      <c r="D12" s="159">
        <v>17883942.449999999</v>
      </c>
      <c r="E12" s="159" t="s">
        <v>41</v>
      </c>
      <c r="F12" s="160">
        <v>17883942.449999999</v>
      </c>
      <c r="G12" s="132"/>
    </row>
    <row r="13" spans="1:7" ht="23.25" x14ac:dyDescent="0.25">
      <c r="A13" s="161" t="s">
        <v>611</v>
      </c>
      <c r="B13" s="162">
        <v>520</v>
      </c>
      <c r="C13" s="163" t="s">
        <v>612</v>
      </c>
      <c r="D13" s="164">
        <v>17883942.449999999</v>
      </c>
      <c r="E13" s="164" t="s">
        <v>41</v>
      </c>
      <c r="F13" s="165">
        <v>17883942.449999999</v>
      </c>
      <c r="G13" s="11"/>
    </row>
    <row r="14" spans="1:7" ht="23.25" x14ac:dyDescent="0.25">
      <c r="A14" s="161" t="s">
        <v>613</v>
      </c>
      <c r="B14" s="162">
        <v>520</v>
      </c>
      <c r="C14" s="163" t="s">
        <v>614</v>
      </c>
      <c r="D14" s="164">
        <v>17883942.449999999</v>
      </c>
      <c r="E14" s="164" t="s">
        <v>41</v>
      </c>
      <c r="F14" s="165">
        <v>17883942.449999999</v>
      </c>
      <c r="G14" s="11"/>
    </row>
    <row r="15" spans="1:7" s="130" customFormat="1" x14ac:dyDescent="0.25">
      <c r="A15" s="166" t="s">
        <v>1027</v>
      </c>
      <c r="B15" s="157">
        <v>700</v>
      </c>
      <c r="C15" s="158" t="s">
        <v>1028</v>
      </c>
      <c r="D15" s="159">
        <v>2704630.87</v>
      </c>
      <c r="E15" s="159">
        <v>-112369770.16</v>
      </c>
      <c r="F15" s="160">
        <f t="shared" ref="F15" si="0">D15-E15</f>
        <v>115074401.03</v>
      </c>
      <c r="G15" s="132"/>
    </row>
    <row r="16" spans="1:7" x14ac:dyDescent="0.25">
      <c r="A16" s="203" t="s">
        <v>615</v>
      </c>
      <c r="B16" s="162">
        <v>710</v>
      </c>
      <c r="C16" s="163"/>
      <c r="D16" s="164">
        <v>-647755398.07000005</v>
      </c>
      <c r="E16" s="164">
        <v>-295146743.11000001</v>
      </c>
      <c r="F16" s="167" t="s">
        <v>1085</v>
      </c>
      <c r="G16" s="11"/>
    </row>
    <row r="17" spans="1:7" x14ac:dyDescent="0.25">
      <c r="A17" s="161" t="s">
        <v>692</v>
      </c>
      <c r="B17" s="162">
        <v>710</v>
      </c>
      <c r="C17" s="163" t="s">
        <v>616</v>
      </c>
      <c r="D17" s="164">
        <v>-647755398.07000005</v>
      </c>
      <c r="E17" s="164">
        <v>-295146743.11000001</v>
      </c>
      <c r="F17" s="167" t="s">
        <v>1085</v>
      </c>
      <c r="G17" s="11"/>
    </row>
    <row r="18" spans="1:7" x14ac:dyDescent="0.25">
      <c r="A18" s="161" t="s">
        <v>617</v>
      </c>
      <c r="B18" s="162">
        <v>710</v>
      </c>
      <c r="C18" s="163" t="s">
        <v>618</v>
      </c>
      <c r="D18" s="164">
        <v>-647755398.07000005</v>
      </c>
      <c r="E18" s="164">
        <v>-295146743.11000001</v>
      </c>
      <c r="F18" s="167" t="s">
        <v>1085</v>
      </c>
      <c r="G18" s="11"/>
    </row>
    <row r="19" spans="1:7" x14ac:dyDescent="0.25">
      <c r="A19" s="161" t="s">
        <v>619</v>
      </c>
      <c r="B19" s="162">
        <v>710</v>
      </c>
      <c r="C19" s="163" t="s">
        <v>620</v>
      </c>
      <c r="D19" s="164">
        <v>-647755398.07000005</v>
      </c>
      <c r="E19" s="164">
        <v>-295146743.11000001</v>
      </c>
      <c r="F19" s="167" t="s">
        <v>1085</v>
      </c>
      <c r="G19" s="11"/>
    </row>
    <row r="20" spans="1:7" ht="23.25" x14ac:dyDescent="0.25">
      <c r="A20" s="161" t="s">
        <v>621</v>
      </c>
      <c r="B20" s="162">
        <v>710</v>
      </c>
      <c r="C20" s="163" t="s">
        <v>622</v>
      </c>
      <c r="D20" s="164">
        <v>-647755398.07000005</v>
      </c>
      <c r="E20" s="164">
        <v>-295146743.11000001</v>
      </c>
      <c r="F20" s="167" t="s">
        <v>1085</v>
      </c>
      <c r="G20" s="11"/>
    </row>
    <row r="21" spans="1:7" x14ac:dyDescent="0.25">
      <c r="A21" s="203" t="s">
        <v>623</v>
      </c>
      <c r="B21" s="162">
        <v>720</v>
      </c>
      <c r="C21" s="163"/>
      <c r="D21" s="164">
        <v>650460028.94000006</v>
      </c>
      <c r="E21" s="164">
        <v>182776972.94999999</v>
      </c>
      <c r="F21" s="167" t="s">
        <v>1085</v>
      </c>
      <c r="G21" s="11"/>
    </row>
    <row r="22" spans="1:7" x14ac:dyDescent="0.25">
      <c r="A22" s="161" t="s">
        <v>693</v>
      </c>
      <c r="B22" s="162">
        <v>720</v>
      </c>
      <c r="C22" s="168" t="s">
        <v>624</v>
      </c>
      <c r="D22" s="164">
        <v>650460028.94000006</v>
      </c>
      <c r="E22" s="164">
        <v>182776972.94999999</v>
      </c>
      <c r="F22" s="167" t="s">
        <v>1085</v>
      </c>
      <c r="G22" s="11"/>
    </row>
    <row r="23" spans="1:7" x14ac:dyDescent="0.25">
      <c r="A23" s="161" t="s">
        <v>625</v>
      </c>
      <c r="B23" s="162">
        <v>720</v>
      </c>
      <c r="C23" s="168" t="s">
        <v>626</v>
      </c>
      <c r="D23" s="164">
        <v>650460028.94000006</v>
      </c>
      <c r="E23" s="164">
        <v>182776972.94999999</v>
      </c>
      <c r="F23" s="167" t="s">
        <v>1085</v>
      </c>
      <c r="G23" s="11"/>
    </row>
    <row r="24" spans="1:7" x14ac:dyDescent="0.25">
      <c r="A24" s="161" t="s">
        <v>627</v>
      </c>
      <c r="B24" s="162">
        <v>720</v>
      </c>
      <c r="C24" s="168" t="s">
        <v>628</v>
      </c>
      <c r="D24" s="164">
        <v>650460028.94000006</v>
      </c>
      <c r="E24" s="164">
        <v>182776972.94999999</v>
      </c>
      <c r="F24" s="167" t="s">
        <v>1085</v>
      </c>
      <c r="G24" s="11"/>
    </row>
    <row r="25" spans="1:7" ht="23.25" x14ac:dyDescent="0.25">
      <c r="A25" s="161" t="s">
        <v>629</v>
      </c>
      <c r="B25" s="162">
        <v>720</v>
      </c>
      <c r="C25" s="168" t="s">
        <v>630</v>
      </c>
      <c r="D25" s="164">
        <v>650460028.94000006</v>
      </c>
      <c r="E25" s="164">
        <v>182776972.94999999</v>
      </c>
      <c r="F25" s="167" t="s">
        <v>1085</v>
      </c>
      <c r="G25" s="11"/>
    </row>
  </sheetData>
  <mergeCells count="7">
    <mergeCell ref="A2:F2"/>
    <mergeCell ref="A4:A8"/>
    <mergeCell ref="B4:B8"/>
    <mergeCell ref="C4:C8"/>
    <mergeCell ref="D4:D8"/>
    <mergeCell ref="E4:E8"/>
    <mergeCell ref="F4:F8"/>
  </mergeCells>
  <pageMargins left="0.77" right="0.38" top="0.74803149606299213" bottom="0.74803149606299213" header="0.31496062992125984" footer="0.31496062992125984"/>
  <pageSetup paperSize="9" scale="65" fitToHeight="0" orientation="portrait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zoomScale="75" zoomScaleNormal="75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I13" sqref="I13"/>
    </sheetView>
  </sheetViews>
  <sheetFormatPr defaultRowHeight="15" x14ac:dyDescent="0.25"/>
  <cols>
    <col min="1" max="1" width="25.28515625" customWidth="1"/>
    <col min="2" max="2" width="35.85546875" customWidth="1"/>
    <col min="3" max="3" width="30.85546875" customWidth="1"/>
    <col min="4" max="4" width="10.5703125" customWidth="1"/>
    <col min="5" max="5" width="15" customWidth="1"/>
    <col min="6" max="6" width="15.5703125" customWidth="1"/>
    <col min="7" max="7" width="15.7109375" customWidth="1"/>
    <col min="8" max="8" width="17.28515625" customWidth="1"/>
  </cols>
  <sheetData>
    <row r="1" spans="1:8" ht="18.75" x14ac:dyDescent="0.3">
      <c r="A1" s="23"/>
      <c r="B1" s="23"/>
      <c r="C1" s="24"/>
      <c r="D1" s="23"/>
      <c r="H1" s="43" t="s">
        <v>632</v>
      </c>
    </row>
    <row r="2" spans="1:8" ht="18.75" x14ac:dyDescent="0.3">
      <c r="A2" s="23"/>
      <c r="B2" s="23"/>
      <c r="C2" s="24"/>
      <c r="D2" s="23"/>
      <c r="H2" s="43" t="s">
        <v>633</v>
      </c>
    </row>
    <row r="3" spans="1:8" ht="18.75" x14ac:dyDescent="0.3">
      <c r="A3" s="23"/>
      <c r="B3" s="23"/>
      <c r="C3" s="24"/>
      <c r="D3" s="23"/>
      <c r="H3" s="43" t="s">
        <v>634</v>
      </c>
    </row>
    <row r="4" spans="1:8" ht="18.75" x14ac:dyDescent="0.3">
      <c r="A4" s="23"/>
      <c r="B4" s="23"/>
      <c r="C4" s="24"/>
      <c r="D4" s="23"/>
      <c r="H4" s="43" t="s">
        <v>1139</v>
      </c>
    </row>
    <row r="5" spans="1:8" ht="18.75" x14ac:dyDescent="0.3">
      <c r="A5" s="23"/>
      <c r="B5" s="25"/>
      <c r="C5" s="25"/>
      <c r="D5" s="23"/>
      <c r="H5" s="43" t="s">
        <v>635</v>
      </c>
    </row>
    <row r="6" spans="1:8" ht="36.75" customHeight="1" x14ac:dyDescent="0.25">
      <c r="A6" s="26"/>
      <c r="B6" s="27"/>
      <c r="C6" s="28"/>
      <c r="D6" s="26"/>
      <c r="E6" s="26"/>
    </row>
    <row r="7" spans="1:8" ht="18" x14ac:dyDescent="0.25">
      <c r="A7" s="221" t="s">
        <v>636</v>
      </c>
      <c r="B7" s="221"/>
      <c r="C7" s="221"/>
      <c r="D7" s="221"/>
      <c r="E7" s="221"/>
      <c r="F7" s="221"/>
      <c r="G7" s="221"/>
      <c r="H7" s="221"/>
    </row>
    <row r="8" spans="1:8" ht="33.75" customHeight="1" x14ac:dyDescent="0.25">
      <c r="A8" s="222" t="s">
        <v>1045</v>
      </c>
      <c r="B8" s="222"/>
      <c r="C8" s="222"/>
      <c r="D8" s="222"/>
      <c r="E8" s="222"/>
      <c r="F8" s="222"/>
      <c r="G8" s="222"/>
      <c r="H8" s="222"/>
    </row>
    <row r="9" spans="1:8" ht="28.5" customHeight="1" x14ac:dyDescent="0.25">
      <c r="A9" s="29" t="s">
        <v>665</v>
      </c>
      <c r="B9" s="29"/>
      <c r="C9" s="29"/>
      <c r="D9" s="29"/>
      <c r="E9" s="29"/>
      <c r="F9" s="29"/>
      <c r="G9" s="29"/>
      <c r="H9" s="29"/>
    </row>
    <row r="10" spans="1:8" x14ac:dyDescent="0.25">
      <c r="A10" s="223" t="s">
        <v>637</v>
      </c>
      <c r="B10" s="223"/>
      <c r="C10" s="223"/>
      <c r="D10" s="223"/>
      <c r="E10" s="223"/>
      <c r="F10" s="223"/>
      <c r="G10" s="223"/>
      <c r="H10" s="223"/>
    </row>
    <row r="11" spans="1:8" x14ac:dyDescent="0.25">
      <c r="A11" s="30" t="s">
        <v>638</v>
      </c>
      <c r="B11" s="30"/>
      <c r="C11" s="31"/>
      <c r="D11" s="31"/>
      <c r="E11" s="32"/>
    </row>
    <row r="12" spans="1:8" s="36" customFormat="1" ht="45" x14ac:dyDescent="0.2">
      <c r="A12" s="33" t="s">
        <v>639</v>
      </c>
      <c r="B12" s="33" t="s">
        <v>640</v>
      </c>
      <c r="C12" s="33" t="s">
        <v>641</v>
      </c>
      <c r="D12" s="34" t="s">
        <v>642</v>
      </c>
      <c r="E12" s="35" t="s">
        <v>643</v>
      </c>
      <c r="F12" s="35" t="s">
        <v>644</v>
      </c>
      <c r="G12" s="35" t="s">
        <v>645</v>
      </c>
      <c r="H12" s="35" t="s">
        <v>646</v>
      </c>
    </row>
    <row r="13" spans="1:8" ht="45" x14ac:dyDescent="0.25">
      <c r="A13" s="37" t="s">
        <v>652</v>
      </c>
      <c r="B13" s="37" t="s">
        <v>647</v>
      </c>
      <c r="C13" s="37"/>
      <c r="D13" s="38" t="s">
        <v>648</v>
      </c>
      <c r="E13" s="39">
        <v>1700000</v>
      </c>
      <c r="F13" s="39">
        <v>3251846.8</v>
      </c>
      <c r="G13" s="39">
        <v>0</v>
      </c>
      <c r="H13" s="39">
        <f t="shared" ref="H13:H20" si="0">F13-G13</f>
        <v>3251846.8</v>
      </c>
    </row>
    <row r="14" spans="1:8" ht="75" x14ac:dyDescent="0.25">
      <c r="A14" s="37" t="s">
        <v>651</v>
      </c>
      <c r="B14" s="37" t="s">
        <v>1029</v>
      </c>
      <c r="C14" s="37" t="s">
        <v>1030</v>
      </c>
      <c r="D14" s="38" t="s">
        <v>649</v>
      </c>
      <c r="E14" s="39">
        <v>0</v>
      </c>
      <c r="F14" s="39">
        <v>1241275</v>
      </c>
      <c r="G14" s="39">
        <v>1138165</v>
      </c>
      <c r="H14" s="39">
        <f t="shared" si="0"/>
        <v>103110</v>
      </c>
    </row>
    <row r="15" spans="1:8" ht="90" x14ac:dyDescent="0.25">
      <c r="A15" s="37" t="s">
        <v>1032</v>
      </c>
      <c r="B15" s="37" t="s">
        <v>1033</v>
      </c>
      <c r="C15" s="37" t="s">
        <v>1034</v>
      </c>
      <c r="D15" s="38" t="s">
        <v>1031</v>
      </c>
      <c r="E15" s="39"/>
      <c r="F15" s="39">
        <v>677508.2</v>
      </c>
      <c r="G15" s="39">
        <v>677508.2</v>
      </c>
      <c r="H15" s="39">
        <f t="shared" si="0"/>
        <v>0</v>
      </c>
    </row>
    <row r="16" spans="1:8" ht="105" x14ac:dyDescent="0.25">
      <c r="A16" s="37" t="s">
        <v>1035</v>
      </c>
      <c r="B16" s="37" t="s">
        <v>1036</v>
      </c>
      <c r="C16" s="37" t="s">
        <v>1037</v>
      </c>
      <c r="D16" s="38" t="s">
        <v>1038</v>
      </c>
      <c r="E16" s="39"/>
      <c r="F16" s="39">
        <v>245763</v>
      </c>
      <c r="G16" s="39">
        <v>245763</v>
      </c>
      <c r="H16" s="39">
        <f t="shared" si="0"/>
        <v>0</v>
      </c>
    </row>
    <row r="17" spans="1:8" ht="150" x14ac:dyDescent="0.25">
      <c r="A17" s="37" t="s">
        <v>698</v>
      </c>
      <c r="B17" s="37" t="s">
        <v>1046</v>
      </c>
      <c r="C17" s="37" t="s">
        <v>1047</v>
      </c>
      <c r="D17" s="38" t="s">
        <v>697</v>
      </c>
      <c r="E17" s="39">
        <v>0</v>
      </c>
      <c r="F17" s="39">
        <v>1000000</v>
      </c>
      <c r="G17" s="39">
        <v>325672.89</v>
      </c>
      <c r="H17" s="39">
        <f t="shared" si="0"/>
        <v>674327.11</v>
      </c>
    </row>
    <row r="18" spans="1:8" ht="165" x14ac:dyDescent="0.25">
      <c r="A18" s="37" t="s">
        <v>1048</v>
      </c>
      <c r="B18" s="37" t="s">
        <v>1049</v>
      </c>
      <c r="C18" s="37" t="s">
        <v>1050</v>
      </c>
      <c r="D18" s="38" t="s">
        <v>1051</v>
      </c>
      <c r="E18" s="140"/>
      <c r="F18" s="140">
        <v>500000</v>
      </c>
      <c r="G18" s="140">
        <v>500000</v>
      </c>
      <c r="H18" s="140">
        <f t="shared" si="0"/>
        <v>0</v>
      </c>
    </row>
    <row r="19" spans="1:8" ht="180" x14ac:dyDescent="0.25">
      <c r="A19" s="37" t="s">
        <v>1032</v>
      </c>
      <c r="B19" s="37" t="s">
        <v>1052</v>
      </c>
      <c r="C19" s="37" t="s">
        <v>1053</v>
      </c>
      <c r="D19" s="38" t="s">
        <v>1031</v>
      </c>
      <c r="E19" s="140"/>
      <c r="F19" s="140">
        <v>500000</v>
      </c>
      <c r="G19" s="140">
        <v>122000</v>
      </c>
      <c r="H19" s="140">
        <f t="shared" si="0"/>
        <v>378000</v>
      </c>
    </row>
    <row r="20" spans="1:8" ht="180" x14ac:dyDescent="0.25">
      <c r="A20" s="37" t="s">
        <v>1048</v>
      </c>
      <c r="B20" s="37" t="s">
        <v>1054</v>
      </c>
      <c r="C20" s="37" t="s">
        <v>1055</v>
      </c>
      <c r="D20" s="38" t="s">
        <v>1051</v>
      </c>
      <c r="E20" s="140"/>
      <c r="F20" s="140">
        <v>1593300</v>
      </c>
      <c r="G20" s="140">
        <v>1593300</v>
      </c>
      <c r="H20" s="140">
        <f t="shared" si="0"/>
        <v>0</v>
      </c>
    </row>
    <row r="21" spans="1:8" ht="47.25" x14ac:dyDescent="0.25">
      <c r="A21" s="40" t="s">
        <v>650</v>
      </c>
      <c r="B21" s="40"/>
      <c r="C21" s="40"/>
      <c r="D21" s="41"/>
      <c r="E21" s="42">
        <f>SUM(E13:E17)</f>
        <v>1700000</v>
      </c>
      <c r="F21" s="42">
        <f>SUM(F13:F20)</f>
        <v>9009693</v>
      </c>
      <c r="G21" s="42">
        <f>SUM(G13:G20)</f>
        <v>4602409.09</v>
      </c>
      <c r="H21" s="42">
        <f>SUM(H13:H20)</f>
        <v>4407283.91</v>
      </c>
    </row>
  </sheetData>
  <mergeCells count="3">
    <mergeCell ref="A7:H7"/>
    <mergeCell ref="A8:H8"/>
    <mergeCell ref="A10:H10"/>
  </mergeCells>
  <pageMargins left="0.75" right="0.34" top="0.28999999999999998" bottom="0.28000000000000003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workbookViewId="0">
      <selection activeCell="E14" sqref="E14"/>
    </sheetView>
  </sheetViews>
  <sheetFormatPr defaultRowHeight="15" outlineLevelRow="1" x14ac:dyDescent="0.25"/>
  <cols>
    <col min="1" max="1" width="67.5703125" style="44" customWidth="1"/>
    <col min="2" max="2" width="14" style="44" customWidth="1"/>
    <col min="3" max="3" width="13.85546875" style="44" customWidth="1"/>
    <col min="4" max="4" width="13.7109375" style="44" customWidth="1"/>
    <col min="5" max="5" width="10" style="44" customWidth="1"/>
    <col min="6" max="6" width="10.85546875" style="44" customWidth="1"/>
    <col min="7" max="16384" width="9.140625" style="44"/>
  </cols>
  <sheetData>
    <row r="1" spans="1:5" ht="18.75" x14ac:dyDescent="0.3">
      <c r="D1" s="43" t="s">
        <v>632</v>
      </c>
    </row>
    <row r="2" spans="1:5" ht="18.75" x14ac:dyDescent="0.3">
      <c r="D2" s="43" t="s">
        <v>633</v>
      </c>
    </row>
    <row r="3" spans="1:5" ht="18.75" x14ac:dyDescent="0.3">
      <c r="D3" s="43" t="s">
        <v>634</v>
      </c>
    </row>
    <row r="4" spans="1:5" ht="18.75" x14ac:dyDescent="0.3">
      <c r="D4" s="43" t="s">
        <v>1139</v>
      </c>
    </row>
    <row r="5" spans="1:5" ht="18.75" x14ac:dyDescent="0.3">
      <c r="D5" s="43" t="s">
        <v>653</v>
      </c>
    </row>
    <row r="6" spans="1:5" ht="33" customHeight="1" x14ac:dyDescent="0.25"/>
    <row r="7" spans="1:5" ht="15.75" x14ac:dyDescent="0.25">
      <c r="A7" s="224" t="s">
        <v>654</v>
      </c>
      <c r="B7" s="224"/>
      <c r="C7" s="224"/>
      <c r="D7" s="224"/>
    </row>
    <row r="8" spans="1:5" ht="28.5" customHeight="1" x14ac:dyDescent="0.25">
      <c r="A8" s="225" t="s">
        <v>1045</v>
      </c>
      <c r="B8" s="225"/>
      <c r="C8" s="225"/>
      <c r="D8" s="225"/>
    </row>
    <row r="9" spans="1:5" s="89" customFormat="1" ht="30" customHeight="1" x14ac:dyDescent="0.25">
      <c r="A9" s="226" t="s">
        <v>665</v>
      </c>
      <c r="B9" s="226"/>
      <c r="C9" s="226"/>
      <c r="D9" s="226"/>
    </row>
    <row r="10" spans="1:5" s="89" customFormat="1" ht="18" customHeight="1" x14ac:dyDescent="0.25">
      <c r="A10" s="223" t="s">
        <v>666</v>
      </c>
      <c r="B10" s="223"/>
      <c r="C10" s="223"/>
      <c r="D10" s="223"/>
    </row>
    <row r="11" spans="1:5" x14ac:dyDescent="0.25">
      <c r="A11" s="45"/>
      <c r="B11" s="45"/>
      <c r="C11" s="45"/>
      <c r="D11" s="45"/>
    </row>
    <row r="12" spans="1:5" ht="15.75" thickBot="1" x14ac:dyDescent="0.3">
      <c r="A12" s="46" t="s">
        <v>638</v>
      </c>
      <c r="B12" s="47"/>
      <c r="C12" s="48"/>
      <c r="D12" s="49"/>
    </row>
    <row r="13" spans="1:5" ht="34.5" thickBot="1" x14ac:dyDescent="0.3">
      <c r="A13" s="50" t="s">
        <v>16</v>
      </c>
      <c r="B13" s="51" t="s">
        <v>19</v>
      </c>
      <c r="C13" s="52" t="s">
        <v>20</v>
      </c>
      <c r="D13" s="53" t="s">
        <v>21</v>
      </c>
    </row>
    <row r="14" spans="1:5" ht="24" x14ac:dyDescent="0.25">
      <c r="A14" s="54" t="s">
        <v>655</v>
      </c>
      <c r="B14" s="55">
        <f>B16+B21+B23</f>
        <v>132908565.04000001</v>
      </c>
      <c r="C14" s="55">
        <f>C16+C21+C23</f>
        <v>81919695.133664161</v>
      </c>
      <c r="D14" s="55">
        <f>B14-C14</f>
        <v>50988869.906335846</v>
      </c>
      <c r="E14" s="57"/>
    </row>
    <row r="15" spans="1:5" x14ac:dyDescent="0.25">
      <c r="A15" s="58" t="s">
        <v>28</v>
      </c>
      <c r="B15" s="59"/>
      <c r="C15" s="59"/>
      <c r="D15" s="60"/>
    </row>
    <row r="16" spans="1:5" s="64" customFormat="1" ht="12.75" x14ac:dyDescent="0.25">
      <c r="A16" s="61" t="s">
        <v>656</v>
      </c>
      <c r="B16" s="62">
        <f>B17+B18+B19+B20</f>
        <v>22914700</v>
      </c>
      <c r="C16" s="62">
        <f>C17+C18+C19+C20</f>
        <v>11053464.093664156</v>
      </c>
      <c r="D16" s="62">
        <f t="shared" ref="D16:D37" si="0">B16-C16</f>
        <v>11861235.906335844</v>
      </c>
    </row>
    <row r="17" spans="1:5" s="68" customFormat="1" ht="20.25" customHeight="1" x14ac:dyDescent="0.25">
      <c r="A17" s="65" t="s">
        <v>679</v>
      </c>
      <c r="B17" s="111">
        <f>ROUND(IF((B27-B18-B19-B20)&lt;(141178600*30%),(B27-B18-B19-B20)),2)</f>
        <v>14136310.050000001</v>
      </c>
      <c r="C17" s="111">
        <f>C41</f>
        <v>6502441.0936641572</v>
      </c>
      <c r="D17" s="112">
        <f t="shared" si="0"/>
        <v>7633868.9563358435</v>
      </c>
      <c r="E17" s="116"/>
    </row>
    <row r="18" spans="1:5" s="68" customFormat="1" ht="24" x14ac:dyDescent="0.25">
      <c r="A18" s="65" t="s">
        <v>657</v>
      </c>
      <c r="B18" s="66">
        <v>7416000</v>
      </c>
      <c r="C18" s="66">
        <v>3188633.05</v>
      </c>
      <c r="D18" s="67">
        <f t="shared" si="0"/>
        <v>4227366.95</v>
      </c>
    </row>
    <row r="19" spans="1:5" s="68" customFormat="1" ht="36" x14ac:dyDescent="0.25">
      <c r="A19" s="65" t="s">
        <v>696</v>
      </c>
      <c r="B19" s="69">
        <v>0</v>
      </c>
      <c r="C19" s="69">
        <v>0</v>
      </c>
      <c r="D19" s="70">
        <f t="shared" si="0"/>
        <v>0</v>
      </c>
    </row>
    <row r="20" spans="1:5" s="68" customFormat="1" x14ac:dyDescent="0.25">
      <c r="A20" s="71" t="s">
        <v>658</v>
      </c>
      <c r="B20" s="66">
        <v>1362389.95</v>
      </c>
      <c r="C20" s="66">
        <v>1362389.95</v>
      </c>
      <c r="D20" s="115">
        <f t="shared" si="0"/>
        <v>0</v>
      </c>
    </row>
    <row r="21" spans="1:5" s="64" customFormat="1" ht="17.25" customHeight="1" x14ac:dyDescent="0.25">
      <c r="A21" s="107" t="s">
        <v>1039</v>
      </c>
      <c r="B21" s="62">
        <f>B22</f>
        <v>70866231.040000007</v>
      </c>
      <c r="C21" s="62">
        <f t="shared" ref="C21:C23" si="1">C22</f>
        <v>70866231.040000007</v>
      </c>
      <c r="D21" s="63">
        <f t="shared" si="0"/>
        <v>0</v>
      </c>
    </row>
    <row r="22" spans="1:5" s="68" customFormat="1" ht="36" x14ac:dyDescent="0.25">
      <c r="A22" s="108" t="s">
        <v>1040</v>
      </c>
      <c r="B22" s="109">
        <v>70866231.040000007</v>
      </c>
      <c r="C22" s="109">
        <v>70866231.040000007</v>
      </c>
      <c r="D22" s="110">
        <f t="shared" si="0"/>
        <v>0</v>
      </c>
    </row>
    <row r="23" spans="1:5" s="64" customFormat="1" ht="12.75" x14ac:dyDescent="0.25">
      <c r="A23" s="86" t="s">
        <v>659</v>
      </c>
      <c r="B23" s="87">
        <f>B24</f>
        <v>39127634</v>
      </c>
      <c r="C23" s="87">
        <f t="shared" si="1"/>
        <v>0</v>
      </c>
      <c r="D23" s="88">
        <f t="shared" si="0"/>
        <v>39127634</v>
      </c>
    </row>
    <row r="24" spans="1:5" s="68" customFormat="1" ht="24.75" thickBot="1" x14ac:dyDescent="0.3">
      <c r="A24" s="65" t="s">
        <v>660</v>
      </c>
      <c r="B24" s="75">
        <v>39127634</v>
      </c>
      <c r="C24" s="76">
        <v>0</v>
      </c>
      <c r="D24" s="77">
        <f t="shared" si="0"/>
        <v>39127634</v>
      </c>
    </row>
    <row r="25" spans="1:5" ht="26.25" customHeight="1" x14ac:dyDescent="0.25">
      <c r="A25" s="54" t="s">
        <v>661</v>
      </c>
      <c r="B25" s="55">
        <f>B27+B34+B36</f>
        <v>132908565.04000001</v>
      </c>
      <c r="C25" s="55">
        <f>C27+C34+C36</f>
        <v>13924835.729999999</v>
      </c>
      <c r="D25" s="56">
        <f t="shared" si="0"/>
        <v>118983729.31</v>
      </c>
      <c r="E25" s="57"/>
    </row>
    <row r="26" spans="1:5" x14ac:dyDescent="0.25">
      <c r="A26" s="65" t="s">
        <v>28</v>
      </c>
      <c r="B26" s="59"/>
      <c r="C26" s="59"/>
      <c r="D26" s="60"/>
    </row>
    <row r="27" spans="1:5" s="64" customFormat="1" ht="24" x14ac:dyDescent="0.25">
      <c r="A27" s="61" t="s">
        <v>1041</v>
      </c>
      <c r="B27" s="62">
        <f>SUM(B28:B33)</f>
        <v>22914699.999999996</v>
      </c>
      <c r="C27" s="62">
        <f t="shared" ref="C27" si="2">SUM(C28:C33)</f>
        <v>10042644.039999999</v>
      </c>
      <c r="D27" s="63">
        <f t="shared" si="0"/>
        <v>12872055.959999997</v>
      </c>
      <c r="E27" s="78"/>
    </row>
    <row r="28" spans="1:5" ht="36" x14ac:dyDescent="0.25">
      <c r="A28" s="79" t="s">
        <v>662</v>
      </c>
      <c r="B28" s="80">
        <v>382000</v>
      </c>
      <c r="C28" s="81">
        <v>144056.20000000001</v>
      </c>
      <c r="D28" s="82">
        <f t="shared" si="0"/>
        <v>237943.8</v>
      </c>
    </row>
    <row r="29" spans="1:5" ht="36" x14ac:dyDescent="0.25">
      <c r="A29" s="79" t="s">
        <v>663</v>
      </c>
      <c r="B29" s="80">
        <f>13199700+500000+69169279.56-B35</f>
        <v>12002748.519999996</v>
      </c>
      <c r="C29" s="80">
        <v>9793674.8399999999</v>
      </c>
      <c r="D29" s="82">
        <f t="shared" si="0"/>
        <v>2209073.679999996</v>
      </c>
    </row>
    <row r="30" spans="1:5" ht="36" x14ac:dyDescent="0.25">
      <c r="A30" s="79" t="s">
        <v>664</v>
      </c>
      <c r="B30" s="81">
        <f>5911933.48+2018018</f>
        <v>7929951.4800000004</v>
      </c>
      <c r="C30" s="81">
        <v>0</v>
      </c>
      <c r="D30" s="83">
        <f t="shared" si="0"/>
        <v>7929951.4800000004</v>
      </c>
    </row>
    <row r="31" spans="1:5" s="85" customFormat="1" x14ac:dyDescent="0.25">
      <c r="A31" s="84" t="s">
        <v>1042</v>
      </c>
      <c r="B31" s="81">
        <v>2000000</v>
      </c>
      <c r="C31" s="81">
        <v>104913</v>
      </c>
      <c r="D31" s="83">
        <f t="shared" si="0"/>
        <v>1895087</v>
      </c>
    </row>
    <row r="32" spans="1:5" x14ac:dyDescent="0.25">
      <c r="A32" s="79" t="s">
        <v>1043</v>
      </c>
      <c r="B32" s="81">
        <v>600000</v>
      </c>
      <c r="C32" s="81">
        <v>0</v>
      </c>
      <c r="D32" s="83">
        <f t="shared" si="0"/>
        <v>600000</v>
      </c>
    </row>
    <row r="33" spans="1:4" ht="15.75" thickBot="1" x14ac:dyDescent="0.3">
      <c r="A33" s="134" t="s">
        <v>1044</v>
      </c>
      <c r="B33" s="135"/>
      <c r="C33" s="135">
        <v>0</v>
      </c>
      <c r="D33" s="136">
        <f t="shared" si="0"/>
        <v>0</v>
      </c>
    </row>
    <row r="34" spans="1:4" s="64" customFormat="1" ht="12.75" outlineLevel="1" x14ac:dyDescent="0.25">
      <c r="A34" s="86" t="s">
        <v>1039</v>
      </c>
      <c r="B34" s="87">
        <f>SUM(B35:B35)</f>
        <v>70866231.040000007</v>
      </c>
      <c r="C34" s="87">
        <f>SUM(C35:C35)</f>
        <v>3882191.69</v>
      </c>
      <c r="D34" s="88">
        <f t="shared" si="0"/>
        <v>66984039.350000009</v>
      </c>
    </row>
    <row r="35" spans="1:4" ht="36" x14ac:dyDescent="0.25">
      <c r="A35" s="71" t="s">
        <v>1040</v>
      </c>
      <c r="B35" s="137">
        <v>70866231.040000007</v>
      </c>
      <c r="C35" s="138">
        <v>3882191.69</v>
      </c>
      <c r="D35" s="139">
        <f t="shared" si="0"/>
        <v>66984039.350000009</v>
      </c>
    </row>
    <row r="36" spans="1:4" s="64" customFormat="1" ht="12.75" outlineLevel="1" x14ac:dyDescent="0.25">
      <c r="A36" s="61" t="s">
        <v>659</v>
      </c>
      <c r="B36" s="62">
        <f>SUM(B37:B37)</f>
        <v>39127634</v>
      </c>
      <c r="C36" s="62">
        <f>SUM(C37:C37)</f>
        <v>0</v>
      </c>
      <c r="D36" s="63">
        <f t="shared" si="0"/>
        <v>39127634</v>
      </c>
    </row>
    <row r="37" spans="1:4" ht="36.75" outlineLevel="1" thickBot="1" x14ac:dyDescent="0.3">
      <c r="A37" s="72" t="s">
        <v>664</v>
      </c>
      <c r="B37" s="73">
        <f>32762234+6365400</f>
        <v>39127634</v>
      </c>
      <c r="C37" s="73">
        <v>0</v>
      </c>
      <c r="D37" s="74">
        <f t="shared" si="0"/>
        <v>39127634</v>
      </c>
    </row>
    <row r="38" spans="1:4" s="113" customFormat="1" ht="22.5" customHeight="1" x14ac:dyDescent="0.25">
      <c r="A38" s="114" t="s">
        <v>678</v>
      </c>
    </row>
    <row r="39" spans="1:4" s="113" customFormat="1" ht="19.5" customHeight="1" outlineLevel="1" x14ac:dyDescent="0.25">
      <c r="A39" s="118" t="s">
        <v>679</v>
      </c>
      <c r="B39" s="119">
        <v>141178600</v>
      </c>
      <c r="C39" s="119">
        <v>64939544.119999997</v>
      </c>
      <c r="D39" s="117"/>
    </row>
    <row r="40" spans="1:4" s="113" customFormat="1" ht="30" outlineLevel="1" x14ac:dyDescent="0.25">
      <c r="A40" s="118" t="s">
        <v>694</v>
      </c>
      <c r="B40" s="120">
        <f>B17/B39*100</f>
        <v>10.013068588298795</v>
      </c>
      <c r="C40" s="120">
        <f>B40</f>
        <v>10.013068588298795</v>
      </c>
      <c r="D40" s="117"/>
    </row>
    <row r="41" spans="1:4" s="113" customFormat="1" ht="30" x14ac:dyDescent="0.25">
      <c r="A41" s="118" t="s">
        <v>680</v>
      </c>
      <c r="B41" s="119">
        <f>B39*B40/100</f>
        <v>14136310.050000003</v>
      </c>
      <c r="C41" s="119">
        <f>C39*C40/100</f>
        <v>6502441.0936641572</v>
      </c>
      <c r="D41" s="117"/>
    </row>
  </sheetData>
  <mergeCells count="4">
    <mergeCell ref="A7:D7"/>
    <mergeCell ref="A8:D8"/>
    <mergeCell ref="A9:D9"/>
    <mergeCell ref="A10:D10"/>
  </mergeCells>
  <conditionalFormatting sqref="C25:D25 B37 C20 B29 B31">
    <cfRule type="cellIs" dxfId="10" priority="11" stopIfTrue="1" operator="equal">
      <formula>0</formula>
    </cfRule>
  </conditionalFormatting>
  <conditionalFormatting sqref="B30">
    <cfRule type="cellIs" dxfId="9" priority="7" stopIfTrue="1" operator="equal">
      <formula>0</formula>
    </cfRule>
  </conditionalFormatting>
  <conditionalFormatting sqref="B28">
    <cfRule type="cellIs" dxfId="8" priority="6" stopIfTrue="1" operator="equal">
      <formula>0</formula>
    </cfRule>
  </conditionalFormatting>
  <conditionalFormatting sqref="D19">
    <cfRule type="cellIs" dxfId="7" priority="2" stopIfTrue="1" operator="equal">
      <formula>0</formula>
    </cfRule>
  </conditionalFormatting>
  <conditionalFormatting sqref="B33">
    <cfRule type="cellIs" dxfId="6" priority="1" stopIfTrue="1" operator="equal">
      <formula>0</formula>
    </cfRule>
  </conditionalFormatting>
  <conditionalFormatting sqref="C15:D15">
    <cfRule type="cellIs" dxfId="5" priority="10" stopIfTrue="1" operator="equal">
      <formula>0</formula>
    </cfRule>
  </conditionalFormatting>
  <conditionalFormatting sqref="C26:D26">
    <cfRule type="cellIs" dxfId="4" priority="9" stopIfTrue="1" operator="equal">
      <formula>0</formula>
    </cfRule>
  </conditionalFormatting>
  <conditionalFormatting sqref="D18">
    <cfRule type="cellIs" dxfId="3" priority="8" stopIfTrue="1" operator="equal">
      <formula>0</formula>
    </cfRule>
  </conditionalFormatting>
  <conditionalFormatting sqref="B32">
    <cfRule type="cellIs" dxfId="2" priority="5" stopIfTrue="1" operator="equal">
      <formula>0</formula>
    </cfRule>
  </conditionalFormatting>
  <conditionalFormatting sqref="D17">
    <cfRule type="cellIs" dxfId="1" priority="4" stopIfTrue="1" operator="equal">
      <formula>0</formula>
    </cfRule>
  </conditionalFormatting>
  <conditionalFormatting sqref="B35">
    <cfRule type="cellIs" dxfId="0" priority="3" stopIfTrue="1" operator="equal">
      <formula>0</formula>
    </cfRule>
  </conditionalFormatting>
  <pageMargins left="0.96" right="0.17" top="0.43" bottom="0.26" header="0.3" footer="0.3"/>
  <pageSetup paperSize="9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18"/>
  <sheetViews>
    <sheetView workbookViewId="0">
      <selection activeCell="D13" sqref="D13"/>
    </sheetView>
  </sheetViews>
  <sheetFormatPr defaultRowHeight="12.75" x14ac:dyDescent="0.2"/>
  <cols>
    <col min="1" max="1" width="63.42578125" style="91" customWidth="1"/>
    <col min="2" max="2" width="24.42578125" style="91" customWidth="1"/>
    <col min="3" max="3" width="28.7109375" style="91" customWidth="1"/>
    <col min="4" max="16384" width="9.140625" style="91"/>
  </cols>
  <sheetData>
    <row r="1" spans="1:3" ht="18.75" x14ac:dyDescent="0.3">
      <c r="A1" s="90"/>
      <c r="B1" s="90"/>
      <c r="C1" s="43" t="s">
        <v>668</v>
      </c>
    </row>
    <row r="2" spans="1:3" ht="18.75" x14ac:dyDescent="0.3">
      <c r="A2" s="90"/>
      <c r="B2" s="90"/>
      <c r="C2" s="43" t="s">
        <v>633</v>
      </c>
    </row>
    <row r="3" spans="1:3" ht="18.75" x14ac:dyDescent="0.3">
      <c r="A3" s="90"/>
      <c r="B3" s="90"/>
      <c r="C3" s="43" t="s">
        <v>634</v>
      </c>
    </row>
    <row r="4" spans="1:3" ht="18.75" x14ac:dyDescent="0.3">
      <c r="A4" s="90"/>
      <c r="B4" s="90"/>
      <c r="C4" s="43" t="s">
        <v>1139</v>
      </c>
    </row>
    <row r="5" spans="1:3" ht="18.75" x14ac:dyDescent="0.3">
      <c r="A5" s="90"/>
      <c r="B5" s="92"/>
      <c r="C5" s="43" t="s">
        <v>695</v>
      </c>
    </row>
    <row r="6" spans="1:3" x14ac:dyDescent="0.2">
      <c r="A6" s="93"/>
      <c r="B6" s="94"/>
      <c r="C6" s="95"/>
    </row>
    <row r="8" spans="1:3" ht="70.5" customHeight="1" x14ac:dyDescent="0.25">
      <c r="A8" s="227" t="s">
        <v>669</v>
      </c>
      <c r="B8" s="227"/>
      <c r="C8" s="227"/>
    </row>
    <row r="9" spans="1:3" ht="22.5" customHeight="1" x14ac:dyDescent="0.2">
      <c r="A9" s="228" t="s">
        <v>1045</v>
      </c>
      <c r="B9" s="228"/>
      <c r="C9" s="228"/>
    </row>
    <row r="10" spans="1:3" ht="27" customHeight="1" x14ac:dyDescent="0.25">
      <c r="A10" s="96" t="s">
        <v>665</v>
      </c>
      <c r="B10" s="96"/>
      <c r="C10" s="96"/>
    </row>
    <row r="11" spans="1:3" ht="27" customHeight="1" x14ac:dyDescent="0.25">
      <c r="A11" s="229" t="s">
        <v>637</v>
      </c>
      <c r="B11" s="229"/>
      <c r="C11" s="229"/>
    </row>
    <row r="12" spans="1:3" x14ac:dyDescent="0.2">
      <c r="A12" s="97"/>
      <c r="B12" s="97"/>
      <c r="C12" s="98"/>
    </row>
    <row r="13" spans="1:3" ht="42.75" customHeight="1" x14ac:dyDescent="0.2">
      <c r="A13" s="99" t="s">
        <v>670</v>
      </c>
      <c r="B13" s="99" t="s">
        <v>671</v>
      </c>
      <c r="C13" s="99" t="s">
        <v>672</v>
      </c>
    </row>
    <row r="14" spans="1:3" ht="35.25" customHeight="1" x14ac:dyDescent="0.2">
      <c r="A14" s="100" t="s">
        <v>673</v>
      </c>
      <c r="B14" s="101">
        <v>2</v>
      </c>
      <c r="C14" s="102">
        <v>1615.1</v>
      </c>
    </row>
    <row r="15" spans="1:3" ht="35.25" customHeight="1" x14ac:dyDescent="0.2">
      <c r="A15" s="100" t="s">
        <v>674</v>
      </c>
      <c r="B15" s="101">
        <v>0</v>
      </c>
      <c r="C15" s="102"/>
    </row>
    <row r="16" spans="1:3" ht="35.25" customHeight="1" x14ac:dyDescent="0.2">
      <c r="A16" s="100" t="s">
        <v>675</v>
      </c>
      <c r="B16" s="101">
        <f>80+39+61+191</f>
        <v>371</v>
      </c>
      <c r="C16" s="102">
        <f>20017.2+49868+7639+10369.9</f>
        <v>87894.099999999991</v>
      </c>
    </row>
    <row r="17" spans="1:3" ht="35.25" customHeight="1" x14ac:dyDescent="0.2">
      <c r="A17" s="103" t="s">
        <v>676</v>
      </c>
      <c r="B17" s="104">
        <f>SUM(B14:B16)</f>
        <v>373</v>
      </c>
      <c r="C17" s="105">
        <f>SUM(C14:C16)</f>
        <v>89509.2</v>
      </c>
    </row>
    <row r="18" spans="1:3" x14ac:dyDescent="0.2">
      <c r="A18" s="106"/>
      <c r="B18" s="106"/>
      <c r="C18" s="106"/>
    </row>
  </sheetData>
  <mergeCells count="3">
    <mergeCell ref="A8:C8"/>
    <mergeCell ref="A9:C9"/>
    <mergeCell ref="A11:C11"/>
  </mergeCells>
  <pageMargins left="0.7" right="0.17" top="0.75" bottom="0.75" header="0.3" footer="0.3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6E02A4D-1312-4532-BB0F-28C6FD8D298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Прил.1-Доходы</vt:lpstr>
      <vt:lpstr>Расходы</vt:lpstr>
      <vt:lpstr>Источники</vt:lpstr>
      <vt:lpstr>Прил.2-Резервный фонд</vt:lpstr>
      <vt:lpstr>Прил.3-Дор.фонд</vt:lpstr>
      <vt:lpstr>Прил.4-Отчет о числ.</vt:lpstr>
      <vt:lpstr>'Прил.1-Доходы'!Заголовки_для_печати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Bogacheva</dc:creator>
  <cp:lastModifiedBy>Bogacheva</cp:lastModifiedBy>
  <cp:lastPrinted>2020-08-31T06:46:43Z</cp:lastPrinted>
  <dcterms:created xsi:type="dcterms:W3CDTF">2019-04-17T07:34:21Z</dcterms:created>
  <dcterms:modified xsi:type="dcterms:W3CDTF">2020-08-31T06:46:44Z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SV_0503117M_20160101_13.xlsx</vt:lpwstr>
  </property>
  <property fmtid="{D5CDD505-2E9C-101B-9397-08002B2CF9AE}" pid="3" name="Название отчета">
    <vt:lpwstr>SV_0503117M_20160101_13.xlsx</vt:lpwstr>
  </property>
  <property fmtid="{D5CDD505-2E9C-101B-9397-08002B2CF9AE}" pid="4" name="Версия клиента">
    <vt:lpwstr>18.2.7.29019</vt:lpwstr>
  </property>
  <property fmtid="{D5CDD505-2E9C-101B-9397-08002B2CF9AE}" pid="5" name="Версия базы">
    <vt:lpwstr>18.2.0.64694404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богачеваиг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