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355" windowHeight="4755" activeTab="3"/>
  </bookViews>
  <sheets>
    <sheet name="Показатели (индикаторы)" sheetId="3" r:id="rId1"/>
    <sheet name="Методика расчета показателей" sheetId="4" r:id="rId2"/>
    <sheet name="Общий свод" sheetId="1" r:id="rId3"/>
    <sheet name="2022г." sheetId="2" r:id="rId4"/>
  </sheets>
  <definedNames>
    <definedName name="_xlnm.Print_Titles" localSheetId="3">'2022г.'!$6:$8</definedName>
    <definedName name="_xlnm.Print_Titles" localSheetId="2">'Общий свод'!$6:$8</definedName>
    <definedName name="_xlnm.Print_Area" localSheetId="3">'2022г.'!$A$1:$G$44</definedName>
    <definedName name="_xlnm.Print_Area" localSheetId="2">'Общий свод'!$A$1:$K$80</definedName>
  </definedNames>
  <calcPr calcId="145621"/>
</workbook>
</file>

<file path=xl/calcChain.xml><?xml version="1.0" encoding="utf-8"?>
<calcChain xmlns="http://schemas.openxmlformats.org/spreadsheetml/2006/main">
  <c r="J80" i="3" l="1"/>
  <c r="F39" i="1" l="1"/>
  <c r="F38" i="1"/>
  <c r="J37" i="1"/>
  <c r="I37" i="1"/>
  <c r="H37" i="1"/>
  <c r="G37" i="1"/>
  <c r="F37" i="1"/>
  <c r="F42" i="1" l="1"/>
  <c r="F41" i="1"/>
  <c r="J40" i="1"/>
  <c r="I40" i="1"/>
  <c r="H40" i="1"/>
  <c r="G40" i="1"/>
  <c r="F36" i="1"/>
  <c r="F35" i="1"/>
  <c r="J34" i="1"/>
  <c r="I34" i="1"/>
  <c r="H34" i="1"/>
  <c r="F34" i="1" s="1"/>
  <c r="G34" i="1"/>
  <c r="F40" i="1" l="1"/>
  <c r="G19" i="2"/>
  <c r="E22" i="2"/>
  <c r="E23" i="2"/>
  <c r="E24" i="2"/>
  <c r="E25" i="2"/>
  <c r="E26" i="2"/>
  <c r="E27" i="2"/>
  <c r="E28" i="2"/>
  <c r="F21" i="2"/>
  <c r="E21" i="2" s="1"/>
  <c r="G36" i="2"/>
  <c r="F36" i="2"/>
  <c r="E38" i="2"/>
  <c r="H68" i="1"/>
  <c r="H45" i="1"/>
  <c r="I45" i="1"/>
  <c r="J45" i="1"/>
  <c r="I44" i="1"/>
  <c r="J44" i="1"/>
  <c r="H44" i="1"/>
  <c r="F51" i="1"/>
  <c r="F50" i="1"/>
  <c r="J49" i="1"/>
  <c r="I49" i="1"/>
  <c r="H49" i="1"/>
  <c r="G49" i="1"/>
  <c r="F19" i="2" l="1"/>
  <c r="F49" i="1"/>
  <c r="G17" i="1"/>
  <c r="H17" i="1"/>
  <c r="I17" i="1"/>
  <c r="J17" i="1"/>
  <c r="G53" i="1"/>
  <c r="E15" i="2" l="1"/>
  <c r="J31" i="1"/>
  <c r="F33" i="1"/>
  <c r="F32" i="1"/>
  <c r="I31" i="1"/>
  <c r="H31" i="1"/>
  <c r="G31" i="1"/>
  <c r="F31" i="1" s="1"/>
  <c r="H46" i="1" l="1"/>
  <c r="H43" i="1" s="1"/>
  <c r="H66" i="1" l="1"/>
  <c r="H63" i="1" s="1"/>
  <c r="I66" i="1"/>
  <c r="I63" i="1" s="1"/>
  <c r="J66" i="1"/>
  <c r="J63" i="1" s="1"/>
  <c r="H67" i="1"/>
  <c r="H64" i="1" s="1"/>
  <c r="I67" i="1"/>
  <c r="I64" i="1" s="1"/>
  <c r="J67" i="1"/>
  <c r="J64" i="1" s="1"/>
  <c r="G67" i="1"/>
  <c r="G64" i="1" s="1"/>
  <c r="H77" i="1"/>
  <c r="I77" i="1"/>
  <c r="J77" i="1"/>
  <c r="G77" i="1"/>
  <c r="H74" i="1"/>
  <c r="I74" i="1"/>
  <c r="J74" i="1"/>
  <c r="G74" i="1"/>
  <c r="H71" i="1"/>
  <c r="I71" i="1"/>
  <c r="J71" i="1"/>
  <c r="G71" i="1"/>
  <c r="I68" i="1"/>
  <c r="J68" i="1"/>
  <c r="G68" i="1"/>
  <c r="H53" i="1"/>
  <c r="I53" i="1"/>
  <c r="J53" i="1"/>
  <c r="H54" i="1"/>
  <c r="I54" i="1"/>
  <c r="J54" i="1"/>
  <c r="G54" i="1"/>
  <c r="H58" i="1"/>
  <c r="I58" i="1"/>
  <c r="J58" i="1"/>
  <c r="G58" i="1"/>
  <c r="H55" i="1"/>
  <c r="I55" i="1"/>
  <c r="J55" i="1"/>
  <c r="G55" i="1"/>
  <c r="G45" i="1"/>
  <c r="I46" i="1"/>
  <c r="I43" i="1" s="1"/>
  <c r="J46" i="1"/>
  <c r="J43" i="1" s="1"/>
  <c r="G46" i="1"/>
  <c r="G18" i="1"/>
  <c r="H18" i="1"/>
  <c r="I18" i="1"/>
  <c r="J18" i="1"/>
  <c r="H28" i="1"/>
  <c r="I28" i="1"/>
  <c r="J28" i="1"/>
  <c r="G28" i="1"/>
  <c r="H25" i="1"/>
  <c r="I25" i="1"/>
  <c r="J25" i="1"/>
  <c r="G25" i="1"/>
  <c r="H19" i="1"/>
  <c r="H16" i="1" s="1"/>
  <c r="I19" i="1"/>
  <c r="J19" i="1"/>
  <c r="G19" i="1"/>
  <c r="J22" i="1"/>
  <c r="H22" i="1"/>
  <c r="J16" i="1" l="1"/>
  <c r="G52" i="1"/>
  <c r="F17" i="1"/>
  <c r="E41" i="2"/>
  <c r="E40" i="2"/>
  <c r="G31" i="2"/>
  <c r="G29" i="2" s="1"/>
  <c r="F31" i="2"/>
  <c r="F29" i="2" s="1"/>
  <c r="E29" i="2" s="1"/>
  <c r="E33" i="2"/>
  <c r="E32" i="2"/>
  <c r="E30" i="2"/>
  <c r="E12" i="2"/>
  <c r="E13" i="2"/>
  <c r="E14" i="2"/>
  <c r="E11" i="2"/>
  <c r="G66" i="1"/>
  <c r="H65" i="1"/>
  <c r="I65" i="1"/>
  <c r="J65" i="1"/>
  <c r="G65" i="1"/>
  <c r="F78" i="1"/>
  <c r="F77" i="1"/>
  <c r="F75" i="1"/>
  <c r="F74" i="1"/>
  <c r="H52" i="1"/>
  <c r="I52" i="1"/>
  <c r="J52" i="1"/>
  <c r="E31" i="2" l="1"/>
  <c r="F79" i="1"/>
  <c r="F76" i="1"/>
  <c r="F59" i="1" l="1"/>
  <c r="F58" i="1"/>
  <c r="F56" i="1"/>
  <c r="F55" i="1"/>
  <c r="F53" i="1"/>
  <c r="G43" i="1"/>
  <c r="G44" i="1"/>
  <c r="G14" i="1" s="1"/>
  <c r="H14" i="1"/>
  <c r="I14" i="1"/>
  <c r="J14" i="1"/>
  <c r="F47" i="1"/>
  <c r="F46" i="1"/>
  <c r="F29" i="1"/>
  <c r="F28" i="1"/>
  <c r="F14" i="1" l="1"/>
  <c r="H15" i="1"/>
  <c r="H11" i="1" s="1"/>
  <c r="H13" i="1"/>
  <c r="F48" i="1"/>
  <c r="F43" i="1"/>
  <c r="F60" i="1"/>
  <c r="F57" i="1"/>
  <c r="F52" i="1"/>
  <c r="F54" i="1"/>
  <c r="F44" i="1"/>
  <c r="F45" i="1"/>
  <c r="F30" i="1"/>
  <c r="G63" i="1"/>
  <c r="G62" i="1"/>
  <c r="F23" i="1"/>
  <c r="F25" i="1"/>
  <c r="F26" i="1"/>
  <c r="F20" i="1"/>
  <c r="F19" i="1"/>
  <c r="F72" i="1"/>
  <c r="F69" i="1"/>
  <c r="F71" i="1"/>
  <c r="F68" i="1"/>
  <c r="F42" i="2"/>
  <c r="G42" i="2"/>
  <c r="E20" i="2"/>
  <c r="F10" i="2"/>
  <c r="G10" i="2"/>
  <c r="G34" i="2" s="1"/>
  <c r="E39" i="2"/>
  <c r="E37" i="2"/>
  <c r="E36" i="2" s="1"/>
  <c r="I62" i="1"/>
  <c r="J62" i="1"/>
  <c r="H62" i="1"/>
  <c r="E10" i="2" l="1"/>
  <c r="F34" i="2"/>
  <c r="E34" i="2" s="1"/>
  <c r="H9" i="1"/>
  <c r="J10" i="1"/>
  <c r="G10" i="1"/>
  <c r="H10" i="1"/>
  <c r="I10" i="1"/>
  <c r="F65" i="1"/>
  <c r="F63" i="1"/>
  <c r="F21" i="1"/>
  <c r="F66" i="1"/>
  <c r="F73" i="1"/>
  <c r="F27" i="1"/>
  <c r="F70" i="1"/>
  <c r="E42" i="2"/>
  <c r="E19" i="2"/>
  <c r="F62" i="1" l="1"/>
  <c r="F67" i="1"/>
  <c r="F10" i="1"/>
  <c r="F64" i="1" l="1"/>
  <c r="F43" i="2" l="1"/>
  <c r="E43" i="2"/>
  <c r="G43" i="2"/>
  <c r="J13" i="1"/>
  <c r="J9" i="1" s="1"/>
  <c r="J15" i="1" l="1"/>
  <c r="J11" i="1" s="1"/>
  <c r="I22" i="1"/>
  <c r="I16" i="1" s="1"/>
  <c r="I13" i="1" l="1"/>
  <c r="I9" i="1" l="1"/>
  <c r="I15" i="1"/>
  <c r="I11" i="1" s="1"/>
  <c r="F24" i="1" l="1"/>
  <c r="G22" i="1"/>
  <c r="G16" i="1" s="1"/>
  <c r="F22" i="1" l="1"/>
  <c r="F16" i="1"/>
  <c r="G13" i="1" l="1"/>
  <c r="G9" i="1" s="1"/>
  <c r="G15" i="1"/>
  <c r="F18" i="1"/>
  <c r="F13" i="1" l="1"/>
  <c r="F15" i="1"/>
  <c r="G11" i="1"/>
  <c r="F9" i="1"/>
  <c r="F11" i="1"/>
  <c r="J9" i="3" l="1"/>
  <c r="J76" i="3"/>
  <c r="J84" i="3"/>
  <c r="J86" i="3"/>
  <c r="J88" i="3"/>
  <c r="J78" i="3"/>
  <c r="J15" i="3"/>
  <c r="J82" i="3"/>
  <c r="J13" i="3"/>
  <c r="J11" i="3"/>
</calcChain>
</file>

<file path=xl/comments1.xml><?xml version="1.0" encoding="utf-8"?>
<comments xmlns="http://schemas.openxmlformats.org/spreadsheetml/2006/main">
  <authors>
    <author>Gavrilova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данные ЛОТЭК 262,8ТЫС. Гкал разделить на общий объем (форма 16 п.37)*100</t>
        </r>
      </text>
    </comment>
    <comment ref="C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Gavrilova:
</t>
        </r>
        <r>
          <rPr>
            <sz val="9"/>
            <color indexed="81"/>
            <rFont val="Tahoma"/>
            <family val="2"/>
            <charset val="204"/>
          </rPr>
          <t>данные ЛОТЭК</t>
        </r>
      </text>
    </comment>
    <comment ref="C66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данные ЛОТЭК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форма 16 (п.36/п.37)</t>
        </r>
      </text>
    </comment>
    <comment ref="C72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РГИС фора 16 (п.40/п.41)</t>
        </r>
      </text>
    </comment>
  </commentList>
</comments>
</file>

<file path=xl/sharedStrings.xml><?xml version="1.0" encoding="utf-8"?>
<sst xmlns="http://schemas.openxmlformats.org/spreadsheetml/2006/main" count="514" uniqueCount="201">
  <si>
    <t>Годы реализации</t>
  </si>
  <si>
    <t>Оценка расходов (тыс. руб. в ценах соответствующих лет)</t>
  </si>
  <si>
    <t>всего</t>
  </si>
  <si>
    <t>Комитет</t>
  </si>
  <si>
    <t>Процессная часть</t>
  </si>
  <si>
    <t>Комитет по ЖКХ, жилищной политике администрации Волховского муниципального района (далее - Комитет)</t>
  </si>
  <si>
    <t>ОБ</t>
  </si>
  <si>
    <t>Мероприятия, направленные на достижение  цели Федерального проекта "Содействие развитию инфраструктуры субъектов Российской Федерации (муниципальных образований)"</t>
  </si>
  <si>
    <t>№п/п</t>
  </si>
  <si>
    <t>1.1.</t>
  </si>
  <si>
    <t>1.</t>
  </si>
  <si>
    <t>1.2.</t>
  </si>
  <si>
    <t>2.1.</t>
  </si>
  <si>
    <t>2.2.</t>
  </si>
  <si>
    <t>1.3.</t>
  </si>
  <si>
    <t>3.1.</t>
  </si>
  <si>
    <t>3.2.</t>
  </si>
  <si>
    <t>КУМИ</t>
  </si>
  <si>
    <t xml:space="preserve">N   п/п </t>
  </si>
  <si>
    <t>наименование мероприятия</t>
  </si>
  <si>
    <t>перечень объектов включенных в реализацию мероприятия</t>
  </si>
  <si>
    <t>Всего (тыс.руб.)</t>
  </si>
  <si>
    <t xml:space="preserve">  </t>
  </si>
  <si>
    <t>Итого по мероприятиям  программы</t>
  </si>
  <si>
    <t>Источники  финансирования             (тыс. руб.)</t>
  </si>
  <si>
    <t>Ответственный исполнитель, участник</t>
  </si>
  <si>
    <t>всего расходов (тыс. руб.)</t>
  </si>
  <si>
    <t>Муниципальная программа Волховского муниципального района  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Волхловском муниципальном районе"</t>
  </si>
  <si>
    <t>Комплекс процессных мероприятий "Энергосбережение и повышение энергетической эффективности на территории Волховского муниципального района"</t>
  </si>
  <si>
    <t>на реализацию мероприятий по установке  автоматизированных индивидуальных тепловых пунктов с погодным и часовым регулированием</t>
  </si>
  <si>
    <t>на реализацию мероприятий  по повышению надежности и энергетической эффективности</t>
  </si>
  <si>
    <t>предоставление межбюджетных трансфертов на замену светильников уличного освещения на энергосберегающие, в том числе ремонт сопутствующего оборудования</t>
  </si>
  <si>
    <t>предоставление межбюджетных трансфертов на проектирование и строительство системы уличного освещения с внедрением энергосберегающего оборудования</t>
  </si>
  <si>
    <t>1.4.</t>
  </si>
  <si>
    <t>Комплекс процессных мероприятий "Поддержание устойчивой работы объектов коммунальной и инженерной инфраструктуры"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</si>
  <si>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</si>
  <si>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Комитет, администрации МО</t>
  </si>
  <si>
    <t>Мероприятия, направленные на достижение целей проектов</t>
  </si>
  <si>
    <t>итого расходов  прогаммы по мероприятиям, направленным на достижение целей проектов</t>
  </si>
  <si>
    <t>Комплекс процессных мероприятий "Развитие автомобильных дорог общего пользования и объектов дорожного хозяйства на межпоселенчиских территориях"</t>
  </si>
  <si>
    <t>паспортизация дорог общего пользования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</si>
  <si>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</si>
  <si>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 xml:space="preserve">предоставление межбюджетных трансфертов на  капитальное строительство (реконструкцию) объектов теплоэнергетики, включая  проектно-изыскательские работы </t>
  </si>
  <si>
    <t xml:space="preserve">на  капитальное строительство (реконструкцию) объектов теплоэнергетики, включая  проектно-изыскательские работы </t>
  </si>
  <si>
    <t>Предоставление межбюджетных трансфертов на предоставление бюджетных инвестиций  в объекты 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</si>
  <si>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Предоставление межбюджетных трансфертов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Волховского муниципального района</t>
  </si>
  <si>
    <t>На реализацию мероприятий  по повышению надежности и энергетической эффективности</t>
  </si>
  <si>
    <t xml:space="preserve">Перечень объектов, включенных в мероприятия муниципальной программы Волховского муниципального района   </t>
  </si>
  <si>
    <t>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Волхловском муниципальном районе" на 2022 год</t>
  </si>
  <si>
    <t>(наименование программы)</t>
  </si>
  <si>
    <t>Разработка проект организации дорожного движения (ПОДД) Волховского муниципального района</t>
  </si>
  <si>
    <t>Итого по процесной части программы</t>
  </si>
  <si>
    <t>Итого  по мероприятиям, направленным на достижение целей проектов программы</t>
  </si>
  <si>
    <t>Разработка ПСД по объекту: «Техническое перевооружение котельной мощностью  2 МВт с устройством системы обеспечения резервным топливом по адресу: д. Иссад, ул. Лесная, д. 3, в том числе проектно-изыскательские работы».</t>
  </si>
  <si>
    <t>итого расходов по процессной части программы</t>
  </si>
  <si>
    <t>установка АИТП в МКД по адресам: г. Волхов Б.Южный д.4,6</t>
  </si>
  <si>
    <t>Содержание автодорог общего пользования местного значения вне границ населенных пунктов в границах Волховского муниципального района (подъезд к:  д. Горка - Воскресенская, д. Любыни,  д. Яхновщина, д. Андреевщина, д. Ашперлово, д. Пенчино,  д. Тайбольское, к д. Плотичное,  д. Шолтоло, д. Подъелье, д. Елошня, д. Помялово, д. Мелекса,  д. Волховские плитные разработки, д. Пруди, д. Кириково, д. Пурово, д. Козарево, д. Кулаково,  д. Погорелец-Хваловский, д. Юхора, д. Льзи,  д. Яхново,  д. Страшево, Морзово,  к н.п. д. Иевково, к н.п. д. Малочасовенское, д. Рыбежно, д. Песчаница, д. Кустково,  к н.п. д. Судемье, д. Пехалево, д. Пали, д. Болотово, д. Моршагино, д. Шурягские Караулки, к п. ст. Юги, д. Бор, д. Будаевщина, д. Хамонтово, д. Посадница,  д. Нивы, к д. Великое Село, д. Баландино, д. Ручьи, д. Устеево,   к д. Малая Весь,  д. Емское, д. Костино, д. Новина, д. Колголемо, д. Рыбежно, д. Иссад, д. Златынь, к мкр. «Куршавель», д. Бабино №2, к д. Поляша №1, д. Гнилка, д. Каменка, д. Блитово, д. Гверстовка, д. Прокшеницы, д. Яхновщина); (АД: д.Усадище-д.Безово, д. Лужа-д. Чаплино-д. Кипуя-д. Новая, д. Глотово-д. Пали, Заднево-Хотово, к железнодорожному тупику г. Волхов, Проезд от д. Смелково)</t>
  </si>
  <si>
    <t>РБ</t>
  </si>
  <si>
    <t xml:space="preserve">Наименование муниципальной программы, подпрограммы, структурного элемента </t>
  </si>
  <si>
    <t>План реализации муниципальной программы  Волховского муниципального района  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</si>
  <si>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источники финансирования</t>
  </si>
  <si>
    <t>районный бюджет</t>
  </si>
  <si>
    <t>областной бюджет</t>
  </si>
  <si>
    <t>итого</t>
  </si>
  <si>
    <t>2022-2030</t>
  </si>
  <si>
    <t>2025-2030</t>
  </si>
  <si>
    <t>2024-2030</t>
  </si>
  <si>
    <t>Ремонт водогрейного котла КВГМ-2,5-95 №3 на Поселковой газовой котельной по адресу: д. Кисельня, ул. Центральная д.27а</t>
  </si>
  <si>
    <t>Разработка паспортов дорог общего пользования</t>
  </si>
  <si>
    <t>Техническое перевооружение котельной с устройством системы обеспечения  резервным топливом  по адресу: г.Волхов,  Кировский пр., д.20, в том числе проектно-изыскательские работы</t>
  </si>
  <si>
    <t>наименование показателя (индикатора)</t>
  </si>
  <si>
    <t xml:space="preserve">плановое значение </t>
  </si>
  <si>
    <t>фактическое значение</t>
  </si>
  <si>
    <t>еденица измерения</t>
  </si>
  <si>
    <t>2021 год (оценка)</t>
  </si>
  <si>
    <t>2022 год</t>
  </si>
  <si>
    <t>2023 год</t>
  </si>
  <si>
    <t>2024 год</t>
  </si>
  <si>
    <t>удельный вес показателя</t>
  </si>
  <si>
    <t>СВЕДЕНИЯ</t>
  </si>
  <si>
    <t xml:space="preserve">о показателях (индикаторах) муниципальной программы 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 и их значениях </t>
  </si>
  <si>
    <t>Значения показателей (индикаторов)</t>
  </si>
  <si>
    <t>Количество разработанных проектов по реконструкции системы теплоснабжения на территории Волховского района</t>
  </si>
  <si>
    <t>ед.</t>
  </si>
  <si>
    <t>Количество установленных АИТП с погодным и часовым регулированием</t>
  </si>
  <si>
    <t>Количество установленных энергосберегающих  светильников  уличного освещения</t>
  </si>
  <si>
    <t>Количество  разработанных проектов строительства системы уличного освещения</t>
  </si>
  <si>
    <t>Снижение уровня аварийности на объектах теплоснабжения</t>
  </si>
  <si>
    <t>%</t>
  </si>
  <si>
    <t>Доля автомобильных дорог общего пользования местного значения вне границ  населенных пунктов в границах Волховского муниципального района  соответствующим  нормативным требованиям</t>
  </si>
  <si>
    <t>Бесперебойное предоставление услуги теплоснабжения</t>
  </si>
  <si>
    <t>Приобретение дизель-генераторов</t>
  </si>
  <si>
    <t>Количество МО, в которых осуществлены проекты строительства газораспределительной сети</t>
  </si>
  <si>
    <t>Протяженность построенных сетей газоснабжения</t>
  </si>
  <si>
    <t>п.м</t>
  </si>
  <si>
    <t>1.5.</t>
  </si>
  <si>
    <t xml:space="preserve">предоставление межбюджетных трансфертов на оснащение приборами учета бюджетных учреждений первого уровня, в том числе проектные работы </t>
  </si>
  <si>
    <t>-</t>
  </si>
  <si>
    <t>№ п/п</t>
  </si>
  <si>
    <t>Наименование показателя</t>
  </si>
  <si>
    <t>Ед. измерения</t>
  </si>
  <si>
    <t>Показатель  определяется в соответствии с количеством разработанных проектов на основании  муниципальных контрактов</t>
  </si>
  <si>
    <t>Показатель  определяется  в соответствии с количеством установленных АИТП на основании муниципальных контрактов</t>
  </si>
  <si>
    <t>шт.</t>
  </si>
  <si>
    <t>Показатель  определяется  в соответствии с количеством установленных энергосберегающих светильников на основании муниципальных контрактов</t>
  </si>
  <si>
    <t>Показатель  определяется в соответствии с  соответствии с количеством разработанных проектов на основании  муниципальных контрактов</t>
  </si>
  <si>
    <t>Показатель определяется в соответствии   с п.34 и 35  Правил определения плановых и расчета фактических значений показателей надежности объектов теплоснабжения  в отношении муниципальных объектов</t>
  </si>
  <si>
    <t>Показатель  определяется  в соответствии с количеством разработанных паспортов дорог общего пользования</t>
  </si>
  <si>
    <r>
      <t>Доля автомобильных дорог общего пользования местного значения вне границ  населенных пунктов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границах Волховского муниципального района  соответствующим  нормативным требованиям</t>
    </r>
  </si>
  <si>
    <t>Показатель определяется  в соответствии с финансированием, выделенным на содержание протяженности автодорог вне границ населенных пунктов принятых в муниципальную собственность от протяженности всех автодорог вне границ населенных пунктов принятых в муниципальную собственность</t>
  </si>
  <si>
    <t xml:space="preserve">Показатель определяется в соответствии с проведенным строительством  резервного хозяйства и разработанным ПСД </t>
  </si>
  <si>
    <t>Показатель  определяется  в соответствии с количеством приобретенных ДГУ на основании муниципальных контрактов</t>
  </si>
  <si>
    <t>Показатель определяется в соответствии с муниципальными контрактами по разработке ПИР</t>
  </si>
  <si>
    <t>п.м.</t>
  </si>
  <si>
    <t>Показатель определяется в соответствии с муниципальными контрактами по СМР</t>
  </si>
  <si>
    <t>Порядок сбора информации и методика расчета показателей                                                                               муниципальной программы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</si>
  <si>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Приложение к плану реализации  мероприятий  N 1</t>
  </si>
  <si>
    <t>…</t>
  </si>
  <si>
    <t xml:space="preserve">Приложение 1 </t>
  </si>
  <si>
    <t xml:space="preserve">Приложение 2 </t>
  </si>
  <si>
    <t>Приложение 3</t>
  </si>
  <si>
    <t>Алгоритм формирования                                           (источник, порядок расчета и тд.)</t>
  </si>
  <si>
    <t>Разработка проектно-сметной документации по объекту "Реконструкция газовой котельной с устройством системы обеспечения резервным топливом по адресу: г.Волхов,  Кировский пр., д.20, в том числе проектно-изыскательские работы"</t>
  </si>
  <si>
    <t>Ремонт кровли поселковой газовой котельной, ул. Центральная, д. 27а, д. Кисельня</t>
  </si>
  <si>
    <t>Ремонт участка ЦТС у д. № 8, ул. Песочная, д. Бережки</t>
  </si>
  <si>
    <t>Замена и наладка котлоагрегата КВГМ-2,5-95 № 2 с установкой комбинированной горелки НR92А в котельной м-н Алексино, д. 14а, с. Колчаново</t>
  </si>
  <si>
    <t xml:space="preserve">Ремонт участка центральной теплотрассы от УТ-17 до д. № 5, м-н Алексино, 
с. Колчаново </t>
  </si>
  <si>
    <t>Замена котла № 3 КВГМ-2,5-95, горелочное устройство с форсункой Р200П на котельной № 1, д. 192, ул. Советская, с. Паша</t>
  </si>
  <si>
    <t>Замена котла № 2 КВГМ-1,1-95, горелочное устройство с форсункой Р200П на котельной № 2, д. 108а, ул. Советская, с. Паша</t>
  </si>
  <si>
    <t>Ремонт кирпичной дымовой трубы д. 137, д. Хвалово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</si>
  <si>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</si>
  <si>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1.6.</t>
  </si>
  <si>
    <t>1.7.</t>
  </si>
  <si>
    <t xml:space="preserve">Информационное обеспечение потребителей энергетических ресурсов о мероприятиях в области энергосбережения и о способах энергосбережения и повышения энергетической эффективности </t>
  </si>
  <si>
    <t>РСО</t>
  </si>
  <si>
    <t>1.8.</t>
  </si>
  <si>
    <t>мероприятия по ремонту (замене) объектов теплоснабжения с применением энергоэффетивного оборудования*</t>
  </si>
  <si>
    <t>* финансирование мероприятия осуществляется в рамках  Комплекса процессных мероприятий "Поддержание устойчивой работы объектов коммунальной и инженерной инфраструктуры"</t>
  </si>
  <si>
    <t>холодной воды</t>
  </si>
  <si>
    <t>горячей воды</t>
  </si>
  <si>
    <t>тепловой энергии</t>
  </si>
  <si>
    <t>электроэнергии</t>
  </si>
  <si>
    <t>5.1.</t>
  </si>
  <si>
    <t>5.2.</t>
  </si>
  <si>
    <t>5.3.</t>
  </si>
  <si>
    <t>5.4.</t>
  </si>
  <si>
    <t>газа</t>
  </si>
  <si>
    <t>Доля потребляемых муниципальными учреждениями энергетических ресурсов, приобретаемых по приборам учета:</t>
  </si>
  <si>
    <t>6.1.</t>
  </si>
  <si>
    <t>6.2.</t>
  </si>
  <si>
    <t>6.3.</t>
  </si>
  <si>
    <t>6.4.</t>
  </si>
  <si>
    <t>теповой энергии</t>
  </si>
  <si>
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</t>
  </si>
  <si>
    <t>Удельные расходы потребления энергетических ресурсов муниципальными учреждениями</t>
  </si>
  <si>
    <t>кВтч/ кв.м</t>
  </si>
  <si>
    <t>Гкал/ кв.м</t>
  </si>
  <si>
    <t>Доля МКД, имеущих класс энергетической эффективности "В" и выше</t>
  </si>
  <si>
    <t>куб.м/ чел</t>
  </si>
  <si>
    <t>т.у.т./ млн кВт*ч</t>
  </si>
  <si>
    <t>т.у.т./ тыс. Гкал</t>
  </si>
  <si>
    <t>Доля  МКД  на территории Волховского муниципального района, оснащенных ОПУ:</t>
  </si>
  <si>
    <t>Доля жилих помещений в МКД  на территории Волховского муниципального района, оснащенных ИПУ</t>
  </si>
  <si>
    <t>Удельные расходы потребления энергетических ресурсов МКД на территории Волховского муниципального района</t>
  </si>
  <si>
    <t>Удельный расход топлива на отпуск электрической энергии тепловыми электростанциями на территории Волховского муниципального района</t>
  </si>
  <si>
    <t>Удельный расход топлива на отпущенную тепловую энергию с коллекторов тепловых электростанций на территории Волховского муниципального района</t>
  </si>
  <si>
    <t>Доля потерь электрической энергии при ее передаче по распределительным сетям в общем объеме переданной электрической энергии на территории Волховского муниципального района</t>
  </si>
  <si>
    <t>Доля энергоэффективных источников света в системах уличного освещения на территории Волховского муниципального района</t>
  </si>
  <si>
    <t>Доля потерь тепловой энергии при ее передаче в общем объеме переданной тепловой энергии на территории Волховского муниципального района</t>
  </si>
  <si>
    <t>Энергоемкость промышленного производства для производства 3 видов продукции, работ (услуг), составляющих основную долю потребелния энергетических ресурсов на территории Волховского муниципального района</t>
  </si>
  <si>
    <t>т.у.т./ед.продукции</t>
  </si>
  <si>
    <t>Удельный расход топлива на отпущенную  с коллекторов котельных в тепловую сеть  тепловую энергию на территории Волховского муниципального района</t>
  </si>
  <si>
    <t>Доля  МКД  г. Волхов, оснащенных ОПУ</t>
  </si>
  <si>
    <t>Показатель определяется по видам энергетических ресурсов в соответствии с приказом Минэконом развития РФ №231 от 28.04.21г. (по данным управляющих и ресурсоснабжающих компаний)</t>
  </si>
  <si>
    <t>Доля жилих помещений в МКД  г. Волхов, оснащенных ИПУ</t>
  </si>
  <si>
    <t>Показатель определяется по видам энергетических ресурсов в соответствии с приказом Минэконом развития РФ №231 от 28.04.21г.(по данным управляющих и ресурсоснабжающих компаний)</t>
  </si>
  <si>
    <t>Доля потребляемых муниципальными учреждениями энергетических ресурсов, приобретаемых по приборам учета</t>
  </si>
  <si>
    <t>Показатель определяется по видам энергетических ресурсов в соответствии с приказом Минэконом развития РФ №231 от 28.04.21г.</t>
  </si>
  <si>
    <t>Показатель определяется по видам энергетических ресурсов в соответствии с приказом Минэконом развития РФ №231 от 28.04.21г.(по данным ресурсоснабжающих компаний)</t>
  </si>
  <si>
    <t>кВтч/кв.м     Гкал/кв.м</t>
  </si>
  <si>
    <t>Показатель определяется в соответствии с приказом Минэконом развития РФ №231 от 28.04.21г.</t>
  </si>
  <si>
    <t>Удельные расходы потребления энергетических ресурсов МКД</t>
  </si>
  <si>
    <t>кВтч/кв.м     Гкал/кв.м   куб.м/чел</t>
  </si>
  <si>
    <t>Удельный расход топлива на отпуск электрической энергии тепловыми электростанциями на территории МО г. Волхов</t>
  </si>
  <si>
    <t>Показатель определяется в соответствии с приказом Минэконом развития РФ №231 от 28.04.21г. (по данным ресурсоснабжающих компаний)</t>
  </si>
  <si>
    <t>Удельный расход топлива на отпущенную тепловую энергию с коллекторов тепловых электростанций на территории МО г. Волхов</t>
  </si>
  <si>
    <t>Удельный расход топлива на отпущенную тепловую энергию с коллекторов котельных в тепловую сеть  тепловую энергию на территории МО г. Волхов</t>
  </si>
  <si>
    <t>Доля потерь электрической энергии при ее передаче по распределительным сетям в общем объеме переданной электрической энергии на территории МО г. Волхов</t>
  </si>
  <si>
    <t>Доля потерь тепловой энергии при ее передаче в общем объеме переданной тепловой энергии на территории МО г. Волхов</t>
  </si>
  <si>
    <t>Доля энергоэффективных источников света в системах уличного освещения на территории МО г. Волхов</t>
  </si>
  <si>
    <t>7.1.</t>
  </si>
  <si>
    <t>7.2.</t>
  </si>
  <si>
    <t>7.3.</t>
  </si>
  <si>
    <t>7.4.</t>
  </si>
  <si>
    <t>9.1.</t>
  </si>
  <si>
    <t>9.2.</t>
  </si>
  <si>
    <t>11.1.</t>
  </si>
  <si>
    <t>11.2.</t>
  </si>
  <si>
    <t>11.3.</t>
  </si>
  <si>
    <t>11.4.</t>
  </si>
  <si>
    <t>оснащение приборами учета используемых энергетических ресурсов в жилищном фонде, в том числе с использованием интелектуальных приборов учета, и автоматезированных систем и систем диспетчерезации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</si>
</sst>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0" fillId="5" borderId="0" xfId="0" applyFill="1"/>
    <xf numFmtId="0" fontId="8" fillId="5" borderId="12" xfId="0" applyFont="1" applyFill="1" applyBorder="1" applyAlignment="1">
      <alignment vertical="center" wrapText="1"/>
    </xf>
    <xf numFmtId="0" fontId="0" fillId="0" borderId="12" xfId="0" applyBorder="1"/>
    <xf numFmtId="0" fontId="9" fillId="5" borderId="12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9" fillId="5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2" fontId="8" fillId="5" borderId="12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 wrapText="1"/>
    </xf>
    <xf numFmtId="2" fontId="8" fillId="5" borderId="12" xfId="0" applyNumberFormat="1" applyFont="1" applyFill="1" applyBorder="1" applyAlignment="1">
      <alignment vertical="center" wrapText="1"/>
    </xf>
    <xf numFmtId="165" fontId="12" fillId="0" borderId="12" xfId="0" applyNumberFormat="1" applyFont="1" applyBorder="1"/>
    <xf numFmtId="165" fontId="13" fillId="0" borderId="12" xfId="0" applyNumberFormat="1" applyFont="1" applyBorder="1"/>
    <xf numFmtId="165" fontId="13" fillId="5" borderId="12" xfId="0" applyNumberFormat="1" applyFont="1" applyFill="1" applyBorder="1"/>
    <xf numFmtId="164" fontId="4" fillId="5" borderId="5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Border="1" applyAlignment="1">
      <alignment vertical="center" wrapText="1"/>
    </xf>
    <xf numFmtId="165" fontId="13" fillId="5" borderId="12" xfId="0" applyNumberFormat="1" applyFont="1" applyFill="1" applyBorder="1" applyAlignment="1">
      <alignment vertical="center" wrapText="1"/>
    </xf>
    <xf numFmtId="0" fontId="9" fillId="5" borderId="15" xfId="0" applyNumberFormat="1" applyFont="1" applyFill="1" applyBorder="1" applyAlignment="1">
      <alignment horizontal="center" vertical="center" wrapText="1"/>
    </xf>
    <xf numFmtId="0" fontId="9" fillId="5" borderId="15" xfId="0" applyNumberFormat="1" applyFont="1" applyFill="1" applyBorder="1" applyAlignment="1">
      <alignment vertical="center" wrapText="1"/>
    </xf>
    <xf numFmtId="0" fontId="1" fillId="0" borderId="0" xfId="0" applyFont="1"/>
    <xf numFmtId="0" fontId="17" fillId="5" borderId="1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64" fontId="13" fillId="0" borderId="12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top" wrapText="1"/>
    </xf>
    <xf numFmtId="164" fontId="13" fillId="5" borderId="12" xfId="0" applyNumberFormat="1" applyFont="1" applyFill="1" applyBorder="1" applyAlignment="1">
      <alignment horizontal="center" vertical="top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4" fontId="21" fillId="0" borderId="12" xfId="0" applyNumberFormat="1" applyFont="1" applyBorder="1" applyAlignment="1">
      <alignment horizontal="center" vertical="top" wrapText="1"/>
    </xf>
    <xf numFmtId="164" fontId="21" fillId="5" borderId="12" xfId="0" applyNumberFormat="1" applyFont="1" applyFill="1" applyBorder="1" applyAlignment="1">
      <alignment horizontal="center" vertical="top" wrapText="1"/>
    </xf>
    <xf numFmtId="0" fontId="21" fillId="5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1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center" wrapText="1"/>
    </xf>
    <xf numFmtId="16" fontId="13" fillId="0" borderId="12" xfId="0" applyNumberFormat="1" applyFont="1" applyBorder="1" applyAlignment="1">
      <alignment horizontal="center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2" borderId="11" xfId="0" applyFont="1" applyFill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5" borderId="14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2" fontId="8" fillId="5" borderId="13" xfId="0" applyNumberFormat="1" applyFont="1" applyFill="1" applyBorder="1" applyAlignment="1">
      <alignment horizontal="left" vertical="center" wrapText="1"/>
    </xf>
    <xf numFmtId="2" fontId="8" fillId="5" borderId="15" xfId="0" applyNumberFormat="1" applyFont="1" applyFill="1" applyBorder="1" applyAlignment="1">
      <alignment horizontal="left" vertical="center" wrapText="1"/>
    </xf>
    <xf numFmtId="164" fontId="8" fillId="5" borderId="13" xfId="0" applyNumberFormat="1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left" vertical="center" wrapText="1"/>
    </xf>
    <xf numFmtId="0" fontId="8" fillId="5" borderId="19" xfId="0" applyNumberFormat="1" applyFont="1" applyFill="1" applyBorder="1" applyAlignment="1">
      <alignment horizontal="left" vertical="center" wrapText="1"/>
    </xf>
    <xf numFmtId="0" fontId="8" fillId="5" borderId="15" xfId="0" applyNumberFormat="1" applyFont="1" applyFill="1" applyBorder="1" applyAlignment="1">
      <alignment horizontal="left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9"/>
  <sheetViews>
    <sheetView view="pageBreakPreview" topLeftCell="A69" zoomScale="120" zoomScaleNormal="100" zoomScaleSheetLayoutView="120" workbookViewId="0">
      <selection activeCell="C82" sqref="C82:C83"/>
    </sheetView>
  </sheetViews>
  <sheetFormatPr defaultRowHeight="15" x14ac:dyDescent="0.25"/>
  <cols>
    <col min="1" max="1" width="2.28515625" style="63" customWidth="1"/>
    <col min="2" max="2" width="6.140625" style="63" customWidth="1"/>
    <col min="3" max="3" width="34.5703125" style="63" customWidth="1"/>
    <col min="4" max="4" width="12.5703125" style="63" customWidth="1"/>
    <col min="5" max="5" width="11.42578125" style="63" customWidth="1"/>
    <col min="6" max="6" width="10.7109375" style="63" customWidth="1"/>
    <col min="7" max="9" width="9.140625" style="63"/>
    <col min="10" max="10" width="11.42578125" style="63" customWidth="1"/>
    <col min="11" max="16384" width="9.140625" style="63"/>
  </cols>
  <sheetData>
    <row r="1" spans="2:10" ht="16.5" x14ac:dyDescent="0.25">
      <c r="F1" s="116" t="s">
        <v>118</v>
      </c>
      <c r="G1" s="116"/>
      <c r="H1" s="116"/>
      <c r="I1" s="116"/>
      <c r="J1" s="116"/>
    </row>
    <row r="3" spans="2:10" x14ac:dyDescent="0.25">
      <c r="B3" s="64"/>
      <c r="C3" s="64"/>
      <c r="D3" s="117" t="s">
        <v>79</v>
      </c>
      <c r="E3" s="117"/>
      <c r="F3" s="117"/>
      <c r="G3" s="64"/>
      <c r="H3" s="64"/>
      <c r="I3" s="64"/>
      <c r="J3" s="64"/>
    </row>
    <row r="4" spans="2:10" ht="49.5" customHeight="1" x14ac:dyDescent="0.25">
      <c r="B4" s="117" t="s">
        <v>80</v>
      </c>
      <c r="C4" s="117"/>
      <c r="D4" s="117"/>
      <c r="E4" s="117"/>
      <c r="F4" s="117"/>
      <c r="G4" s="117"/>
      <c r="H4" s="117"/>
      <c r="I4" s="117"/>
      <c r="J4" s="117"/>
    </row>
    <row r="5" spans="2:10" x14ac:dyDescent="0.25">
      <c r="D5" s="65"/>
      <c r="E5" s="65"/>
      <c r="F5" s="65"/>
    </row>
    <row r="6" spans="2:10" x14ac:dyDescent="0.25">
      <c r="B6" s="100" t="s">
        <v>8</v>
      </c>
      <c r="C6" s="100" t="s">
        <v>70</v>
      </c>
      <c r="D6" s="100"/>
      <c r="E6" s="100" t="s">
        <v>73</v>
      </c>
      <c r="F6" s="100" t="s">
        <v>81</v>
      </c>
      <c r="G6" s="100"/>
      <c r="H6" s="100"/>
      <c r="I6" s="100"/>
      <c r="J6" s="100" t="s">
        <v>78</v>
      </c>
    </row>
    <row r="7" spans="2:10" ht="30" x14ac:dyDescent="0.25">
      <c r="B7" s="100"/>
      <c r="C7" s="100"/>
      <c r="D7" s="100"/>
      <c r="E7" s="100"/>
      <c r="F7" s="82" t="s">
        <v>74</v>
      </c>
      <c r="G7" s="66" t="s">
        <v>75</v>
      </c>
      <c r="H7" s="66" t="s">
        <v>76</v>
      </c>
      <c r="I7" s="66" t="s">
        <v>77</v>
      </c>
      <c r="J7" s="100"/>
    </row>
    <row r="8" spans="2:10" x14ac:dyDescent="0.25">
      <c r="B8" s="66">
        <v>1</v>
      </c>
      <c r="C8" s="120">
        <v>2</v>
      </c>
      <c r="D8" s="121"/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</row>
    <row r="9" spans="2:10" ht="25.5" x14ac:dyDescent="0.25">
      <c r="B9" s="100">
        <v>1</v>
      </c>
      <c r="C9" s="108" t="s">
        <v>82</v>
      </c>
      <c r="D9" s="79" t="s">
        <v>71</v>
      </c>
      <c r="E9" s="100" t="s">
        <v>83</v>
      </c>
      <c r="F9" s="66"/>
      <c r="G9" s="66">
        <v>0</v>
      </c>
      <c r="H9" s="66">
        <v>0</v>
      </c>
      <c r="I9" s="66">
        <v>0</v>
      </c>
      <c r="J9" s="105">
        <f>'Общий свод'!F19/'Общий свод'!F9*100</f>
        <v>0</v>
      </c>
    </row>
    <row r="10" spans="2:10" ht="25.5" x14ac:dyDescent="0.25">
      <c r="B10" s="100"/>
      <c r="C10" s="109"/>
      <c r="D10" s="79" t="s">
        <v>72</v>
      </c>
      <c r="E10" s="100"/>
      <c r="F10" s="66">
        <v>1</v>
      </c>
      <c r="G10" s="66">
        <v>0</v>
      </c>
      <c r="H10" s="66">
        <v>0</v>
      </c>
      <c r="I10" s="66">
        <v>0</v>
      </c>
      <c r="J10" s="106"/>
    </row>
    <row r="11" spans="2:10" ht="25.5" x14ac:dyDescent="0.25">
      <c r="B11" s="100">
        <v>2</v>
      </c>
      <c r="C11" s="108" t="s">
        <v>84</v>
      </c>
      <c r="D11" s="79" t="s">
        <v>71</v>
      </c>
      <c r="E11" s="100" t="s">
        <v>83</v>
      </c>
      <c r="F11" s="66"/>
      <c r="G11" s="66">
        <v>2</v>
      </c>
      <c r="H11" s="66">
        <v>0</v>
      </c>
      <c r="I11" s="66">
        <v>0</v>
      </c>
      <c r="J11" s="118">
        <f>'Общий свод'!F22/'Общий свод'!F9*100</f>
        <v>0.44977709576283514</v>
      </c>
    </row>
    <row r="12" spans="2:10" ht="25.5" x14ac:dyDescent="0.25">
      <c r="B12" s="100"/>
      <c r="C12" s="109"/>
      <c r="D12" s="79" t="s">
        <v>72</v>
      </c>
      <c r="E12" s="100"/>
      <c r="F12" s="66">
        <v>0</v>
      </c>
      <c r="G12" s="66"/>
      <c r="H12" s="66">
        <v>0</v>
      </c>
      <c r="I12" s="66">
        <v>0</v>
      </c>
      <c r="J12" s="119"/>
    </row>
    <row r="13" spans="2:10" ht="25.5" x14ac:dyDescent="0.25">
      <c r="B13" s="100">
        <v>3</v>
      </c>
      <c r="C13" s="108" t="s">
        <v>85</v>
      </c>
      <c r="D13" s="79" t="s">
        <v>71</v>
      </c>
      <c r="E13" s="100" t="s">
        <v>83</v>
      </c>
      <c r="F13" s="66"/>
      <c r="G13" s="66">
        <v>0</v>
      </c>
      <c r="H13" s="66">
        <v>0</v>
      </c>
      <c r="I13" s="67">
        <v>75</v>
      </c>
      <c r="J13" s="118">
        <f>'Общий свод'!F25/'Общий свод'!F9*100</f>
        <v>1.1469315941952296</v>
      </c>
    </row>
    <row r="14" spans="2:10" ht="25.5" x14ac:dyDescent="0.25">
      <c r="B14" s="100"/>
      <c r="C14" s="109"/>
      <c r="D14" s="79" t="s">
        <v>72</v>
      </c>
      <c r="E14" s="100"/>
      <c r="F14" s="66">
        <v>329</v>
      </c>
      <c r="G14" s="66">
        <v>0</v>
      </c>
      <c r="H14" s="66">
        <v>0</v>
      </c>
      <c r="I14" s="66"/>
      <c r="J14" s="119"/>
    </row>
    <row r="15" spans="2:10" ht="25.5" x14ac:dyDescent="0.25">
      <c r="B15" s="100">
        <v>4</v>
      </c>
      <c r="C15" s="108" t="s">
        <v>86</v>
      </c>
      <c r="D15" s="79" t="s">
        <v>71</v>
      </c>
      <c r="E15" s="100" t="s">
        <v>83</v>
      </c>
      <c r="F15" s="66"/>
      <c r="G15" s="66">
        <v>0</v>
      </c>
      <c r="H15" s="66">
        <v>0</v>
      </c>
      <c r="I15" s="67">
        <v>1</v>
      </c>
      <c r="J15" s="118">
        <f>'Общий свод'!F28/'Общий свод'!F9*100</f>
        <v>1.0582990488537298</v>
      </c>
    </row>
    <row r="16" spans="2:10" ht="25.5" x14ac:dyDescent="0.25">
      <c r="B16" s="100"/>
      <c r="C16" s="109"/>
      <c r="D16" s="79" t="s">
        <v>72</v>
      </c>
      <c r="E16" s="100"/>
      <c r="F16" s="66">
        <v>3</v>
      </c>
      <c r="G16" s="66">
        <v>0</v>
      </c>
      <c r="H16" s="66">
        <v>0</v>
      </c>
      <c r="I16" s="66"/>
      <c r="J16" s="119"/>
    </row>
    <row r="17" spans="2:10" customFormat="1" x14ac:dyDescent="0.25">
      <c r="B17" s="81">
        <v>5</v>
      </c>
      <c r="C17" s="97" t="s">
        <v>161</v>
      </c>
      <c r="D17" s="98"/>
      <c r="E17" s="98"/>
      <c r="F17" s="98"/>
      <c r="G17" s="98"/>
      <c r="H17" s="98"/>
      <c r="I17" s="99"/>
      <c r="J17" s="83"/>
    </row>
    <row r="18" spans="2:10" customFormat="1" ht="27.75" customHeight="1" x14ac:dyDescent="0.25">
      <c r="B18" s="113" t="s">
        <v>142</v>
      </c>
      <c r="C18" s="101" t="s">
        <v>138</v>
      </c>
      <c r="D18" s="79" t="s">
        <v>71</v>
      </c>
      <c r="E18" s="110" t="s">
        <v>88</v>
      </c>
      <c r="F18" s="81"/>
      <c r="G18" s="81">
        <v>44.6</v>
      </c>
      <c r="H18" s="81">
        <v>44.6</v>
      </c>
      <c r="I18" s="81">
        <v>44.6</v>
      </c>
      <c r="J18" s="110">
        <v>0.1</v>
      </c>
    </row>
    <row r="19" spans="2:10" customFormat="1" ht="32.25" customHeight="1" x14ac:dyDescent="0.25">
      <c r="B19" s="100"/>
      <c r="C19" s="102"/>
      <c r="D19" s="79" t="s">
        <v>72</v>
      </c>
      <c r="E19" s="110"/>
      <c r="F19" s="81">
        <v>44.6</v>
      </c>
      <c r="G19" s="67"/>
      <c r="H19" s="81"/>
      <c r="I19" s="81"/>
      <c r="J19" s="110"/>
    </row>
    <row r="20" spans="2:10" customFormat="1" ht="30" customHeight="1" x14ac:dyDescent="0.25">
      <c r="B20" s="100" t="s">
        <v>143</v>
      </c>
      <c r="C20" s="101" t="s">
        <v>139</v>
      </c>
      <c r="D20" s="79" t="s">
        <v>71</v>
      </c>
      <c r="E20" s="110" t="s">
        <v>88</v>
      </c>
      <c r="F20" s="81"/>
      <c r="G20" s="81">
        <v>35.299999999999997</v>
      </c>
      <c r="H20" s="81">
        <v>35.299999999999997</v>
      </c>
      <c r="I20" s="81">
        <v>35.299999999999997</v>
      </c>
      <c r="J20" s="110"/>
    </row>
    <row r="21" spans="2:10" customFormat="1" ht="33.75" customHeight="1" x14ac:dyDescent="0.25">
      <c r="B21" s="100"/>
      <c r="C21" s="102"/>
      <c r="D21" s="79" t="s">
        <v>72</v>
      </c>
      <c r="E21" s="110"/>
      <c r="F21" s="81">
        <v>35.299999999999997</v>
      </c>
      <c r="G21" s="67"/>
      <c r="H21" s="81"/>
      <c r="I21" s="81"/>
      <c r="J21" s="110"/>
    </row>
    <row r="22" spans="2:10" customFormat="1" ht="30" customHeight="1" x14ac:dyDescent="0.25">
      <c r="B22" s="100" t="s">
        <v>144</v>
      </c>
      <c r="C22" s="101" t="s">
        <v>140</v>
      </c>
      <c r="D22" s="79" t="s">
        <v>71</v>
      </c>
      <c r="E22" s="110" t="s">
        <v>88</v>
      </c>
      <c r="F22" s="81"/>
      <c r="G22" s="81">
        <v>50</v>
      </c>
      <c r="H22" s="81">
        <v>50</v>
      </c>
      <c r="I22" s="81">
        <v>50</v>
      </c>
      <c r="J22" s="110"/>
    </row>
    <row r="23" spans="2:10" customFormat="1" ht="33.75" customHeight="1" x14ac:dyDescent="0.25">
      <c r="B23" s="100"/>
      <c r="C23" s="102"/>
      <c r="D23" s="79" t="s">
        <v>72</v>
      </c>
      <c r="E23" s="110"/>
      <c r="F23" s="81">
        <v>50</v>
      </c>
      <c r="G23" s="67"/>
      <c r="H23" s="81"/>
      <c r="I23" s="81"/>
      <c r="J23" s="110"/>
    </row>
    <row r="24" spans="2:10" customFormat="1" ht="25.5" x14ac:dyDescent="0.25">
      <c r="B24" s="100" t="s">
        <v>145</v>
      </c>
      <c r="C24" s="101" t="s">
        <v>141</v>
      </c>
      <c r="D24" s="79" t="s">
        <v>71</v>
      </c>
      <c r="E24" s="110" t="s">
        <v>88</v>
      </c>
      <c r="F24" s="81"/>
      <c r="G24" s="81">
        <v>35.299999999999997</v>
      </c>
      <c r="H24" s="81">
        <v>35.299999999999997</v>
      </c>
      <c r="I24" s="81">
        <v>35.299999999999997</v>
      </c>
      <c r="J24" s="110"/>
    </row>
    <row r="25" spans="2:10" customFormat="1" ht="28.5" customHeight="1" x14ac:dyDescent="0.25">
      <c r="B25" s="100"/>
      <c r="C25" s="102"/>
      <c r="D25" s="79" t="s">
        <v>72</v>
      </c>
      <c r="E25" s="110"/>
      <c r="F25" s="81">
        <v>35.299999999999997</v>
      </c>
      <c r="G25" s="81"/>
      <c r="H25" s="81"/>
      <c r="I25" s="81"/>
      <c r="J25" s="110"/>
    </row>
    <row r="26" spans="2:10" customFormat="1" x14ac:dyDescent="0.25">
      <c r="B26" s="81">
        <v>6</v>
      </c>
      <c r="C26" s="97" t="s">
        <v>162</v>
      </c>
      <c r="D26" s="98"/>
      <c r="E26" s="98"/>
      <c r="F26" s="98"/>
      <c r="G26" s="98"/>
      <c r="H26" s="98"/>
      <c r="I26" s="99"/>
      <c r="J26" s="103">
        <v>0.1</v>
      </c>
    </row>
    <row r="27" spans="2:10" customFormat="1" ht="27.75" customHeight="1" x14ac:dyDescent="0.25">
      <c r="B27" s="113" t="s">
        <v>148</v>
      </c>
      <c r="C27" s="114" t="s">
        <v>138</v>
      </c>
      <c r="D27" s="79" t="s">
        <v>71</v>
      </c>
      <c r="E27" s="110" t="s">
        <v>88</v>
      </c>
      <c r="F27" s="81"/>
      <c r="G27" s="81">
        <v>74.3</v>
      </c>
      <c r="H27" s="81">
        <v>74.3</v>
      </c>
      <c r="I27" s="81">
        <v>74.3</v>
      </c>
      <c r="J27" s="112"/>
    </row>
    <row r="28" spans="2:10" customFormat="1" ht="32.25" customHeight="1" x14ac:dyDescent="0.25">
      <c r="B28" s="100"/>
      <c r="C28" s="115"/>
      <c r="D28" s="79" t="s">
        <v>72</v>
      </c>
      <c r="E28" s="110"/>
      <c r="F28" s="81">
        <v>74.3</v>
      </c>
      <c r="G28" s="67"/>
      <c r="H28" s="81"/>
      <c r="I28" s="81"/>
      <c r="J28" s="112"/>
    </row>
    <row r="29" spans="2:10" customFormat="1" ht="30" customHeight="1" x14ac:dyDescent="0.25">
      <c r="B29" s="100" t="s">
        <v>149</v>
      </c>
      <c r="C29" s="114" t="s">
        <v>139</v>
      </c>
      <c r="D29" s="79" t="s">
        <v>71</v>
      </c>
      <c r="E29" s="110" t="s">
        <v>88</v>
      </c>
      <c r="F29" s="81"/>
      <c r="G29" s="81">
        <v>78.3</v>
      </c>
      <c r="H29" s="81">
        <v>78.3</v>
      </c>
      <c r="I29" s="81">
        <v>78.3</v>
      </c>
      <c r="J29" s="112"/>
    </row>
    <row r="30" spans="2:10" customFormat="1" ht="33.75" customHeight="1" x14ac:dyDescent="0.25">
      <c r="B30" s="100"/>
      <c r="C30" s="115"/>
      <c r="D30" s="79" t="s">
        <v>72</v>
      </c>
      <c r="E30" s="110"/>
      <c r="F30" s="81">
        <v>78.3</v>
      </c>
      <c r="G30" s="67"/>
      <c r="H30" s="81"/>
      <c r="I30" s="81"/>
      <c r="J30" s="112"/>
    </row>
    <row r="31" spans="2:10" customFormat="1" ht="25.5" x14ac:dyDescent="0.25">
      <c r="B31" s="100" t="s">
        <v>150</v>
      </c>
      <c r="C31" s="114" t="s">
        <v>141</v>
      </c>
      <c r="D31" s="79" t="s">
        <v>71</v>
      </c>
      <c r="E31" s="110" t="s">
        <v>88</v>
      </c>
      <c r="F31" s="81"/>
      <c r="G31" s="81">
        <v>99.99</v>
      </c>
      <c r="H31" s="81">
        <v>99.99</v>
      </c>
      <c r="I31" s="81">
        <v>100</v>
      </c>
      <c r="J31" s="112"/>
    </row>
    <row r="32" spans="2:10" customFormat="1" ht="28.5" customHeight="1" x14ac:dyDescent="0.25">
      <c r="B32" s="100"/>
      <c r="C32" s="115"/>
      <c r="D32" s="79" t="s">
        <v>72</v>
      </c>
      <c r="E32" s="110"/>
      <c r="F32" s="81">
        <v>99.99</v>
      </c>
      <c r="G32" s="67"/>
      <c r="H32" s="81"/>
      <c r="I32" s="81"/>
      <c r="J32" s="112"/>
    </row>
    <row r="33" spans="2:10" customFormat="1" ht="25.5" x14ac:dyDescent="0.25">
      <c r="B33" s="100" t="s">
        <v>151</v>
      </c>
      <c r="C33" s="114" t="s">
        <v>146</v>
      </c>
      <c r="D33" s="79" t="s">
        <v>71</v>
      </c>
      <c r="E33" s="110" t="s">
        <v>88</v>
      </c>
      <c r="F33" s="81"/>
      <c r="G33" s="81">
        <v>37.700000000000003</v>
      </c>
      <c r="H33" s="81">
        <v>37.700000000000003</v>
      </c>
      <c r="I33" s="81">
        <v>37.700000000000003</v>
      </c>
      <c r="J33" s="112"/>
    </row>
    <row r="34" spans="2:10" customFormat="1" ht="28.5" customHeight="1" x14ac:dyDescent="0.25">
      <c r="B34" s="100"/>
      <c r="C34" s="115"/>
      <c r="D34" s="79" t="s">
        <v>72</v>
      </c>
      <c r="E34" s="110"/>
      <c r="F34" s="81">
        <v>37.700000000000003</v>
      </c>
      <c r="G34" s="67"/>
      <c r="H34" s="81"/>
      <c r="I34" s="81"/>
      <c r="J34" s="104"/>
    </row>
    <row r="35" spans="2:10" customFormat="1" x14ac:dyDescent="0.25">
      <c r="B35" s="81">
        <v>7</v>
      </c>
      <c r="C35" s="97" t="s">
        <v>147</v>
      </c>
      <c r="D35" s="98"/>
      <c r="E35" s="98"/>
      <c r="F35" s="98"/>
      <c r="G35" s="98"/>
      <c r="H35" s="98"/>
      <c r="I35" s="99"/>
      <c r="J35" s="103">
        <v>0.1</v>
      </c>
    </row>
    <row r="36" spans="2:10" customFormat="1" ht="27.75" customHeight="1" x14ac:dyDescent="0.25">
      <c r="B36" s="113" t="s">
        <v>190</v>
      </c>
      <c r="C36" s="101" t="s">
        <v>138</v>
      </c>
      <c r="D36" s="79" t="s">
        <v>71</v>
      </c>
      <c r="E36" s="110" t="s">
        <v>88</v>
      </c>
      <c r="F36" s="81"/>
      <c r="G36" s="67">
        <v>99.42</v>
      </c>
      <c r="H36" s="81">
        <v>99.42</v>
      </c>
      <c r="I36" s="67">
        <v>99.42</v>
      </c>
      <c r="J36" s="112"/>
    </row>
    <row r="37" spans="2:10" customFormat="1" ht="32.25" customHeight="1" x14ac:dyDescent="0.25">
      <c r="B37" s="100"/>
      <c r="C37" s="102"/>
      <c r="D37" s="79" t="s">
        <v>72</v>
      </c>
      <c r="E37" s="110"/>
      <c r="F37" s="81">
        <v>99.42</v>
      </c>
      <c r="G37" s="67"/>
      <c r="H37" s="81"/>
      <c r="I37" s="81"/>
      <c r="J37" s="112"/>
    </row>
    <row r="38" spans="2:10" customFormat="1" ht="30" customHeight="1" x14ac:dyDescent="0.25">
      <c r="B38" s="100" t="s">
        <v>191</v>
      </c>
      <c r="C38" s="101" t="s">
        <v>139</v>
      </c>
      <c r="D38" s="79" t="s">
        <v>71</v>
      </c>
      <c r="E38" s="110" t="s">
        <v>88</v>
      </c>
      <c r="F38" s="81"/>
      <c r="G38" s="67">
        <v>96.42</v>
      </c>
      <c r="H38" s="81">
        <v>96.42</v>
      </c>
      <c r="I38" s="67">
        <v>96.42</v>
      </c>
      <c r="J38" s="112"/>
    </row>
    <row r="39" spans="2:10" customFormat="1" ht="33.75" customHeight="1" x14ac:dyDescent="0.25">
      <c r="B39" s="100"/>
      <c r="C39" s="102"/>
      <c r="D39" s="79" t="s">
        <v>72</v>
      </c>
      <c r="E39" s="110"/>
      <c r="F39" s="81">
        <v>96.42</v>
      </c>
      <c r="G39" s="81"/>
      <c r="H39" s="81"/>
      <c r="I39" s="81"/>
      <c r="J39" s="112"/>
    </row>
    <row r="40" spans="2:10" customFormat="1" ht="25.5" x14ac:dyDescent="0.25">
      <c r="B40" s="100" t="s">
        <v>192</v>
      </c>
      <c r="C40" s="101" t="s">
        <v>141</v>
      </c>
      <c r="D40" s="79" t="s">
        <v>71</v>
      </c>
      <c r="E40" s="110" t="s">
        <v>88</v>
      </c>
      <c r="F40" s="81"/>
      <c r="G40" s="67">
        <v>99.94</v>
      </c>
      <c r="H40" s="81">
        <v>99.94</v>
      </c>
      <c r="I40" s="67">
        <v>99.94</v>
      </c>
      <c r="J40" s="112"/>
    </row>
    <row r="41" spans="2:10" customFormat="1" ht="28.5" customHeight="1" x14ac:dyDescent="0.25">
      <c r="B41" s="100"/>
      <c r="C41" s="102"/>
      <c r="D41" s="79" t="s">
        <v>72</v>
      </c>
      <c r="E41" s="110"/>
      <c r="F41" s="81">
        <v>99.94</v>
      </c>
      <c r="G41" s="81"/>
      <c r="H41" s="81"/>
      <c r="I41" s="81"/>
      <c r="J41" s="112"/>
    </row>
    <row r="42" spans="2:10" customFormat="1" ht="25.5" x14ac:dyDescent="0.25">
      <c r="B42" s="100" t="s">
        <v>193</v>
      </c>
      <c r="C42" s="101" t="s">
        <v>152</v>
      </c>
      <c r="D42" s="79" t="s">
        <v>71</v>
      </c>
      <c r="E42" s="110" t="s">
        <v>88</v>
      </c>
      <c r="F42" s="81"/>
      <c r="G42" s="81">
        <v>89.61</v>
      </c>
      <c r="H42" s="81">
        <v>89.61</v>
      </c>
      <c r="I42" s="81">
        <v>89.61</v>
      </c>
      <c r="J42" s="112"/>
    </row>
    <row r="43" spans="2:10" customFormat="1" ht="28.5" customHeight="1" x14ac:dyDescent="0.25">
      <c r="B43" s="100"/>
      <c r="C43" s="102"/>
      <c r="D43" s="79" t="s">
        <v>72</v>
      </c>
      <c r="E43" s="110"/>
      <c r="F43" s="81">
        <v>89.61</v>
      </c>
      <c r="G43" s="67"/>
      <c r="H43" s="81"/>
      <c r="I43" s="81"/>
      <c r="J43" s="104"/>
    </row>
    <row r="44" spans="2:10" customFormat="1" ht="31.5" customHeight="1" x14ac:dyDescent="0.25">
      <c r="B44" s="100">
        <v>8</v>
      </c>
      <c r="C44" s="101" t="s">
        <v>153</v>
      </c>
      <c r="D44" s="79" t="s">
        <v>71</v>
      </c>
      <c r="E44" s="110" t="s">
        <v>88</v>
      </c>
      <c r="F44" s="88"/>
      <c r="G44" s="89">
        <v>38.76</v>
      </c>
      <c r="H44" s="89">
        <v>38.76</v>
      </c>
      <c r="I44" s="89">
        <v>38.76</v>
      </c>
      <c r="J44" s="105">
        <v>0.1</v>
      </c>
    </row>
    <row r="45" spans="2:10" customFormat="1" ht="33" customHeight="1" x14ac:dyDescent="0.25">
      <c r="B45" s="100"/>
      <c r="C45" s="102"/>
      <c r="D45" s="79" t="s">
        <v>72</v>
      </c>
      <c r="E45" s="110"/>
      <c r="F45" s="89">
        <v>38.76</v>
      </c>
      <c r="G45" s="88"/>
      <c r="H45" s="88"/>
      <c r="I45" s="88"/>
      <c r="J45" s="106"/>
    </row>
    <row r="46" spans="2:10" customFormat="1" x14ac:dyDescent="0.25">
      <c r="B46" s="81">
        <v>9</v>
      </c>
      <c r="C46" s="97" t="s">
        <v>154</v>
      </c>
      <c r="D46" s="98"/>
      <c r="E46" s="98"/>
      <c r="F46" s="98"/>
      <c r="G46" s="98"/>
      <c r="H46" s="98"/>
      <c r="I46" s="99"/>
      <c r="J46" s="84"/>
    </row>
    <row r="47" spans="2:10" customFormat="1" ht="25.5" x14ac:dyDescent="0.25">
      <c r="B47" s="100" t="s">
        <v>194</v>
      </c>
      <c r="C47" s="101" t="s">
        <v>141</v>
      </c>
      <c r="D47" s="79" t="s">
        <v>71</v>
      </c>
      <c r="E47" s="110" t="s">
        <v>155</v>
      </c>
      <c r="F47" s="81"/>
      <c r="G47" s="81">
        <v>23.87</v>
      </c>
      <c r="H47" s="81">
        <v>23.87</v>
      </c>
      <c r="I47" s="81">
        <v>23.87</v>
      </c>
      <c r="J47" s="105">
        <v>0.1</v>
      </c>
    </row>
    <row r="48" spans="2:10" customFormat="1" ht="25.5" x14ac:dyDescent="0.25">
      <c r="B48" s="100"/>
      <c r="C48" s="102"/>
      <c r="D48" s="79" t="s">
        <v>72</v>
      </c>
      <c r="E48" s="110"/>
      <c r="F48" s="81">
        <v>23.87</v>
      </c>
      <c r="G48" s="67"/>
      <c r="H48" s="81"/>
      <c r="I48" s="81"/>
      <c r="J48" s="107"/>
    </row>
    <row r="49" spans="2:10" customFormat="1" ht="25.5" x14ac:dyDescent="0.25">
      <c r="B49" s="100" t="s">
        <v>195</v>
      </c>
      <c r="C49" s="101" t="s">
        <v>152</v>
      </c>
      <c r="D49" s="79" t="s">
        <v>71</v>
      </c>
      <c r="E49" s="110" t="s">
        <v>156</v>
      </c>
      <c r="F49" s="81"/>
      <c r="G49" s="81">
        <v>0.17</v>
      </c>
      <c r="H49" s="81">
        <v>0.17</v>
      </c>
      <c r="I49" s="81">
        <v>0.17</v>
      </c>
      <c r="J49" s="107"/>
    </row>
    <row r="50" spans="2:10" customFormat="1" ht="25.5" x14ac:dyDescent="0.25">
      <c r="B50" s="100"/>
      <c r="C50" s="102"/>
      <c r="D50" s="79" t="s">
        <v>72</v>
      </c>
      <c r="E50" s="110"/>
      <c r="F50" s="81">
        <v>0.17</v>
      </c>
      <c r="G50" s="67"/>
      <c r="H50" s="81"/>
      <c r="I50" s="81"/>
      <c r="J50" s="106"/>
    </row>
    <row r="51" spans="2:10" customFormat="1" ht="25.5" x14ac:dyDescent="0.25">
      <c r="B51" s="105">
        <v>10</v>
      </c>
      <c r="C51" s="111" t="s">
        <v>157</v>
      </c>
      <c r="D51" s="79" t="s">
        <v>71</v>
      </c>
      <c r="E51" s="110" t="s">
        <v>88</v>
      </c>
      <c r="F51" s="81"/>
      <c r="G51" s="81">
        <v>1.8</v>
      </c>
      <c r="H51" s="81">
        <v>1.8</v>
      </c>
      <c r="I51" s="81">
        <v>1.8</v>
      </c>
      <c r="J51" s="105">
        <v>0.1</v>
      </c>
    </row>
    <row r="52" spans="2:10" customFormat="1" ht="28.5" customHeight="1" x14ac:dyDescent="0.25">
      <c r="B52" s="106"/>
      <c r="C52" s="111"/>
      <c r="D52" s="79" t="s">
        <v>72</v>
      </c>
      <c r="E52" s="110"/>
      <c r="F52" s="81">
        <v>1.8</v>
      </c>
      <c r="G52" s="67"/>
      <c r="H52" s="81"/>
      <c r="I52" s="81"/>
      <c r="J52" s="106"/>
    </row>
    <row r="53" spans="2:10" customFormat="1" x14ac:dyDescent="0.25">
      <c r="B53" s="81">
        <v>11</v>
      </c>
      <c r="C53" s="97" t="s">
        <v>163</v>
      </c>
      <c r="D53" s="98"/>
      <c r="E53" s="98"/>
      <c r="F53" s="98"/>
      <c r="G53" s="98"/>
      <c r="H53" s="98"/>
      <c r="I53" s="99"/>
      <c r="J53" s="84"/>
    </row>
    <row r="54" spans="2:10" customFormat="1" ht="25.5" x14ac:dyDescent="0.25">
      <c r="B54" s="100" t="s">
        <v>196</v>
      </c>
      <c r="C54" s="101" t="s">
        <v>141</v>
      </c>
      <c r="D54" s="79" t="s">
        <v>71</v>
      </c>
      <c r="E54" s="100" t="s">
        <v>155</v>
      </c>
      <c r="F54" s="81"/>
      <c r="G54" s="81">
        <v>25.59</v>
      </c>
      <c r="H54" s="81">
        <v>25.59</v>
      </c>
      <c r="I54" s="81">
        <v>25.59</v>
      </c>
      <c r="J54" s="105">
        <v>0.1</v>
      </c>
    </row>
    <row r="55" spans="2:10" customFormat="1" ht="28.5" customHeight="1" x14ac:dyDescent="0.25">
      <c r="B55" s="100"/>
      <c r="C55" s="102"/>
      <c r="D55" s="79" t="s">
        <v>72</v>
      </c>
      <c r="E55" s="100"/>
      <c r="F55" s="81">
        <v>25.59</v>
      </c>
      <c r="G55" s="67"/>
      <c r="H55" s="81"/>
      <c r="I55" s="81"/>
      <c r="J55" s="107"/>
    </row>
    <row r="56" spans="2:10" customFormat="1" ht="25.5" x14ac:dyDescent="0.25">
      <c r="B56" s="100" t="s">
        <v>197</v>
      </c>
      <c r="C56" s="101" t="s">
        <v>152</v>
      </c>
      <c r="D56" s="79" t="s">
        <v>71</v>
      </c>
      <c r="E56" s="100" t="s">
        <v>156</v>
      </c>
      <c r="F56" s="81"/>
      <c r="G56" s="81">
        <v>0.21</v>
      </c>
      <c r="H56" s="81">
        <v>0.21</v>
      </c>
      <c r="I56" s="81">
        <v>0.21</v>
      </c>
      <c r="J56" s="107"/>
    </row>
    <row r="57" spans="2:10" customFormat="1" ht="28.5" customHeight="1" x14ac:dyDescent="0.25">
      <c r="B57" s="100"/>
      <c r="C57" s="102"/>
      <c r="D57" s="79" t="s">
        <v>72</v>
      </c>
      <c r="E57" s="100"/>
      <c r="F57" s="81">
        <v>0.21</v>
      </c>
      <c r="G57" s="67"/>
      <c r="H57" s="81"/>
      <c r="I57" s="81"/>
      <c r="J57" s="107"/>
    </row>
    <row r="58" spans="2:10" customFormat="1" ht="25.5" x14ac:dyDescent="0.25">
      <c r="B58" s="100" t="s">
        <v>198</v>
      </c>
      <c r="C58" s="101" t="s">
        <v>138</v>
      </c>
      <c r="D58" s="79" t="s">
        <v>71</v>
      </c>
      <c r="E58" s="110" t="s">
        <v>158</v>
      </c>
      <c r="F58" s="81"/>
      <c r="G58" s="81">
        <v>33.69</v>
      </c>
      <c r="H58" s="81">
        <v>33.69</v>
      </c>
      <c r="I58" s="81">
        <v>33.69</v>
      </c>
      <c r="J58" s="107"/>
    </row>
    <row r="59" spans="2:10" customFormat="1" ht="28.5" customHeight="1" x14ac:dyDescent="0.25">
      <c r="B59" s="100"/>
      <c r="C59" s="102"/>
      <c r="D59" s="79" t="s">
        <v>72</v>
      </c>
      <c r="E59" s="110"/>
      <c r="F59" s="81">
        <v>33.69</v>
      </c>
      <c r="G59" s="67"/>
      <c r="H59" s="81"/>
      <c r="I59" s="81"/>
      <c r="J59" s="107"/>
    </row>
    <row r="60" spans="2:10" customFormat="1" ht="25.5" x14ac:dyDescent="0.25">
      <c r="B60" s="100" t="s">
        <v>199</v>
      </c>
      <c r="C60" s="101" t="s">
        <v>139</v>
      </c>
      <c r="D60" s="79" t="s">
        <v>71</v>
      </c>
      <c r="E60" s="110" t="s">
        <v>158</v>
      </c>
      <c r="F60" s="81"/>
      <c r="G60" s="81">
        <v>15.39</v>
      </c>
      <c r="H60" s="81">
        <v>15.39</v>
      </c>
      <c r="I60" s="81">
        <v>15.39</v>
      </c>
      <c r="J60" s="107"/>
    </row>
    <row r="61" spans="2:10" customFormat="1" ht="28.5" customHeight="1" x14ac:dyDescent="0.25">
      <c r="B61" s="100"/>
      <c r="C61" s="102"/>
      <c r="D61" s="79" t="s">
        <v>72</v>
      </c>
      <c r="E61" s="110"/>
      <c r="F61" s="81">
        <v>15.39</v>
      </c>
      <c r="G61" s="67"/>
      <c r="H61" s="81"/>
      <c r="I61" s="81"/>
      <c r="J61" s="106"/>
    </row>
    <row r="62" spans="2:10" customFormat="1" ht="40.5" customHeight="1" x14ac:dyDescent="0.25">
      <c r="B62" s="100">
        <v>12</v>
      </c>
      <c r="C62" s="101" t="s">
        <v>169</v>
      </c>
      <c r="D62" s="79" t="s">
        <v>71</v>
      </c>
      <c r="E62" s="103" t="s">
        <v>170</v>
      </c>
      <c r="F62" s="89"/>
      <c r="G62" s="90" t="s">
        <v>97</v>
      </c>
      <c r="H62" s="90" t="s">
        <v>97</v>
      </c>
      <c r="I62" s="91" t="s">
        <v>97</v>
      </c>
      <c r="J62" s="105">
        <v>0.1</v>
      </c>
    </row>
    <row r="63" spans="2:10" customFormat="1" ht="39.75" customHeight="1" x14ac:dyDescent="0.25">
      <c r="B63" s="100"/>
      <c r="C63" s="102"/>
      <c r="D63" s="79" t="s">
        <v>72</v>
      </c>
      <c r="E63" s="104"/>
      <c r="F63" s="89" t="s">
        <v>97</v>
      </c>
      <c r="G63" s="89"/>
      <c r="H63" s="89"/>
      <c r="I63" s="89"/>
      <c r="J63" s="106"/>
    </row>
    <row r="64" spans="2:10" customFormat="1" ht="25.5" x14ac:dyDescent="0.25">
      <c r="B64" s="100">
        <v>13</v>
      </c>
      <c r="C64" s="101" t="s">
        <v>164</v>
      </c>
      <c r="D64" s="79" t="s">
        <v>71</v>
      </c>
      <c r="E64" s="103" t="s">
        <v>159</v>
      </c>
      <c r="F64" s="89"/>
      <c r="G64" s="90">
        <v>421.3</v>
      </c>
      <c r="H64" s="90">
        <v>421.3</v>
      </c>
      <c r="I64" s="91">
        <v>421.3</v>
      </c>
      <c r="J64" s="105">
        <v>0.1</v>
      </c>
    </row>
    <row r="65" spans="2:10" customFormat="1" ht="26.25" customHeight="1" x14ac:dyDescent="0.25">
      <c r="B65" s="100"/>
      <c r="C65" s="102"/>
      <c r="D65" s="79" t="s">
        <v>72</v>
      </c>
      <c r="E65" s="104"/>
      <c r="F65" s="89">
        <v>421.3</v>
      </c>
      <c r="G65" s="89"/>
      <c r="H65" s="89"/>
      <c r="I65" s="89"/>
      <c r="J65" s="106"/>
    </row>
    <row r="66" spans="2:10" customFormat="1" ht="31.5" customHeight="1" x14ac:dyDescent="0.25">
      <c r="B66" s="100">
        <v>14</v>
      </c>
      <c r="C66" s="101" t="s">
        <v>165</v>
      </c>
      <c r="D66" s="79" t="s">
        <v>71</v>
      </c>
      <c r="E66" s="103" t="s">
        <v>160</v>
      </c>
      <c r="F66" s="89"/>
      <c r="G66" s="89">
        <v>162</v>
      </c>
      <c r="H66" s="89">
        <v>162</v>
      </c>
      <c r="I66" s="92">
        <v>162</v>
      </c>
      <c r="J66" s="105">
        <v>0.1</v>
      </c>
    </row>
    <row r="67" spans="2:10" customFormat="1" ht="32.25" customHeight="1" x14ac:dyDescent="0.25">
      <c r="B67" s="100"/>
      <c r="C67" s="102"/>
      <c r="D67" s="79" t="s">
        <v>72</v>
      </c>
      <c r="E67" s="104"/>
      <c r="F67" s="89">
        <v>162</v>
      </c>
      <c r="G67" s="89"/>
      <c r="H67" s="89"/>
      <c r="I67" s="89"/>
      <c r="J67" s="106"/>
    </row>
    <row r="68" spans="2:10" customFormat="1" ht="33" customHeight="1" x14ac:dyDescent="0.25">
      <c r="B68" s="100">
        <v>15</v>
      </c>
      <c r="C68" s="101" t="s">
        <v>171</v>
      </c>
      <c r="D68" s="79" t="s">
        <v>71</v>
      </c>
      <c r="E68" s="100" t="s">
        <v>160</v>
      </c>
      <c r="F68" s="89"/>
      <c r="G68" s="89">
        <v>0.16</v>
      </c>
      <c r="H68" s="89">
        <v>0.16</v>
      </c>
      <c r="I68" s="92">
        <v>0.16</v>
      </c>
      <c r="J68" s="105">
        <v>0.1</v>
      </c>
    </row>
    <row r="69" spans="2:10" customFormat="1" ht="33.75" customHeight="1" x14ac:dyDescent="0.25">
      <c r="B69" s="100"/>
      <c r="C69" s="102"/>
      <c r="D69" s="79" t="s">
        <v>72</v>
      </c>
      <c r="E69" s="100"/>
      <c r="F69" s="89">
        <v>0.16</v>
      </c>
      <c r="G69" s="89"/>
      <c r="H69" s="89"/>
      <c r="I69" s="89"/>
      <c r="J69" s="106"/>
    </row>
    <row r="70" spans="2:10" customFormat="1" ht="30" customHeight="1" x14ac:dyDescent="0.25">
      <c r="B70" s="100">
        <v>16</v>
      </c>
      <c r="C70" s="101" t="s">
        <v>166</v>
      </c>
      <c r="D70" s="79" t="s">
        <v>71</v>
      </c>
      <c r="E70" s="100" t="s">
        <v>88</v>
      </c>
      <c r="F70" s="81"/>
      <c r="G70" s="81" t="s">
        <v>97</v>
      </c>
      <c r="H70" s="81" t="s">
        <v>97</v>
      </c>
      <c r="I70" s="67" t="s">
        <v>97</v>
      </c>
      <c r="J70" s="105">
        <v>0.1</v>
      </c>
    </row>
    <row r="71" spans="2:10" customFormat="1" ht="33.75" customHeight="1" x14ac:dyDescent="0.25">
      <c r="B71" s="100"/>
      <c r="C71" s="102"/>
      <c r="D71" s="79" t="s">
        <v>72</v>
      </c>
      <c r="E71" s="100"/>
      <c r="F71" s="81"/>
      <c r="G71" s="81" t="s">
        <v>97</v>
      </c>
      <c r="H71" s="81" t="s">
        <v>97</v>
      </c>
      <c r="I71" s="81" t="s">
        <v>97</v>
      </c>
      <c r="J71" s="106"/>
    </row>
    <row r="72" spans="2:10" customFormat="1" ht="29.25" customHeight="1" x14ac:dyDescent="0.25">
      <c r="B72" s="100">
        <v>17</v>
      </c>
      <c r="C72" s="101" t="s">
        <v>168</v>
      </c>
      <c r="D72" s="79" t="s">
        <v>71</v>
      </c>
      <c r="E72" s="103" t="s">
        <v>88</v>
      </c>
      <c r="F72" s="81"/>
      <c r="G72" s="81">
        <v>19.59</v>
      </c>
      <c r="H72" s="81">
        <v>19.59</v>
      </c>
      <c r="I72" s="81">
        <v>19.59</v>
      </c>
      <c r="J72" s="105">
        <v>0.1</v>
      </c>
    </row>
    <row r="73" spans="2:10" customFormat="1" ht="24" customHeight="1" x14ac:dyDescent="0.25">
      <c r="B73" s="100"/>
      <c r="C73" s="102"/>
      <c r="D73" s="79" t="s">
        <v>72</v>
      </c>
      <c r="E73" s="104"/>
      <c r="F73" s="81">
        <v>19.59</v>
      </c>
      <c r="G73" s="81"/>
      <c r="H73" s="81"/>
      <c r="I73" s="81"/>
      <c r="J73" s="106"/>
    </row>
    <row r="74" spans="2:10" customFormat="1" ht="25.5" customHeight="1" x14ac:dyDescent="0.25">
      <c r="B74" s="100">
        <v>18</v>
      </c>
      <c r="C74" s="108" t="s">
        <v>167</v>
      </c>
      <c r="D74" s="79" t="s">
        <v>71</v>
      </c>
      <c r="E74" s="103" t="s">
        <v>88</v>
      </c>
      <c r="F74" s="81"/>
      <c r="G74" s="85">
        <v>75</v>
      </c>
      <c r="H74" s="85">
        <v>75</v>
      </c>
      <c r="I74" s="86">
        <v>75</v>
      </c>
      <c r="J74" s="105">
        <v>0.1</v>
      </c>
    </row>
    <row r="75" spans="2:10" customFormat="1" ht="27" customHeight="1" x14ac:dyDescent="0.25">
      <c r="B75" s="100"/>
      <c r="C75" s="109"/>
      <c r="D75" s="79" t="s">
        <v>72</v>
      </c>
      <c r="E75" s="104"/>
      <c r="F75" s="81">
        <v>74.400000000000006</v>
      </c>
      <c r="G75" s="81"/>
      <c r="H75" s="81"/>
      <c r="I75" s="81"/>
      <c r="J75" s="106"/>
    </row>
    <row r="76" spans="2:10" ht="25.5" x14ac:dyDescent="0.25">
      <c r="B76" s="100">
        <v>19</v>
      </c>
      <c r="C76" s="108" t="s">
        <v>87</v>
      </c>
      <c r="D76" s="79" t="s">
        <v>71</v>
      </c>
      <c r="E76" s="100" t="s">
        <v>88</v>
      </c>
      <c r="F76" s="66"/>
      <c r="G76" s="66">
        <v>0.5</v>
      </c>
      <c r="H76" s="66">
        <v>0</v>
      </c>
      <c r="I76" s="67">
        <v>2</v>
      </c>
      <c r="J76" s="118">
        <f>'Общий свод'!F43/'Общий свод'!F9*100</f>
        <v>27.761829799055469</v>
      </c>
    </row>
    <row r="77" spans="2:10" ht="25.5" x14ac:dyDescent="0.25">
      <c r="B77" s="100"/>
      <c r="C77" s="109"/>
      <c r="D77" s="79" t="s">
        <v>72</v>
      </c>
      <c r="E77" s="100"/>
      <c r="F77" s="66">
        <v>0</v>
      </c>
      <c r="G77" s="66">
        <v>0</v>
      </c>
      <c r="H77" s="66">
        <v>0</v>
      </c>
      <c r="I77" s="66"/>
      <c r="J77" s="119"/>
    </row>
    <row r="78" spans="2:10" ht="25.5" x14ac:dyDescent="0.25">
      <c r="B78" s="100">
        <v>20</v>
      </c>
      <c r="C78" s="108" t="s">
        <v>68</v>
      </c>
      <c r="D78" s="79" t="s">
        <v>71</v>
      </c>
      <c r="E78" s="100" t="s">
        <v>83</v>
      </c>
      <c r="F78" s="66"/>
      <c r="G78" s="67">
        <v>25</v>
      </c>
      <c r="H78" s="67">
        <v>8</v>
      </c>
      <c r="I78" s="67" t="s">
        <v>97</v>
      </c>
      <c r="J78" s="118">
        <f>'Общий свод'!F55/'Общий свод'!F9*100</f>
        <v>1.0582990488537298</v>
      </c>
    </row>
    <row r="79" spans="2:10" ht="25.5" x14ac:dyDescent="0.25">
      <c r="B79" s="100"/>
      <c r="C79" s="109"/>
      <c r="D79" s="79" t="s">
        <v>72</v>
      </c>
      <c r="E79" s="100"/>
      <c r="F79" s="66">
        <v>25</v>
      </c>
      <c r="G79" s="66"/>
      <c r="H79" s="66"/>
      <c r="I79" s="66" t="s">
        <v>97</v>
      </c>
      <c r="J79" s="119"/>
    </row>
    <row r="80" spans="2:10" ht="36.75" customHeight="1" x14ac:dyDescent="0.25">
      <c r="B80" s="100">
        <v>21</v>
      </c>
      <c r="C80" s="108" t="s">
        <v>89</v>
      </c>
      <c r="D80" s="79" t="s">
        <v>71</v>
      </c>
      <c r="E80" s="100" t="s">
        <v>88</v>
      </c>
      <c r="F80" s="66"/>
      <c r="G80" s="67">
        <v>8</v>
      </c>
      <c r="H80" s="67">
        <v>8</v>
      </c>
      <c r="I80" s="67">
        <v>8</v>
      </c>
      <c r="J80" s="118">
        <f>'Общий свод'!F58/'Общий свод'!F9*100-1.4</f>
        <v>36.820470149352452</v>
      </c>
    </row>
    <row r="81" spans="2:10" ht="40.5" customHeight="1" x14ac:dyDescent="0.25">
      <c r="B81" s="100"/>
      <c r="C81" s="109"/>
      <c r="D81" s="79" t="s">
        <v>72</v>
      </c>
      <c r="E81" s="100"/>
      <c r="F81" s="66">
        <v>0</v>
      </c>
      <c r="G81" s="66"/>
      <c r="H81" s="66"/>
      <c r="I81" s="66"/>
      <c r="J81" s="119"/>
    </row>
    <row r="82" spans="2:10" ht="25.5" x14ac:dyDescent="0.25">
      <c r="B82" s="100">
        <v>22</v>
      </c>
      <c r="C82" s="108" t="s">
        <v>90</v>
      </c>
      <c r="D82" s="79" t="s">
        <v>71</v>
      </c>
      <c r="E82" s="100" t="s">
        <v>88</v>
      </c>
      <c r="F82" s="66"/>
      <c r="G82" s="67">
        <v>50</v>
      </c>
      <c r="H82" s="67">
        <v>60</v>
      </c>
      <c r="I82" s="67">
        <v>70</v>
      </c>
      <c r="J82" s="118">
        <f>('Общий свод'!F68+'Общий свод'!F71)/'Общий свод'!F9*100</f>
        <v>30.304393263926556</v>
      </c>
    </row>
    <row r="83" spans="2:10" ht="25.5" x14ac:dyDescent="0.25">
      <c r="B83" s="100"/>
      <c r="C83" s="109"/>
      <c r="D83" s="79" t="s">
        <v>72</v>
      </c>
      <c r="E83" s="100"/>
      <c r="F83" s="66">
        <v>50</v>
      </c>
      <c r="G83" s="66"/>
      <c r="H83" s="66"/>
      <c r="I83" s="66"/>
      <c r="J83" s="119"/>
    </row>
    <row r="84" spans="2:10" ht="25.5" x14ac:dyDescent="0.25">
      <c r="B84" s="100">
        <v>23</v>
      </c>
      <c r="C84" s="108" t="s">
        <v>91</v>
      </c>
      <c r="D84" s="79" t="s">
        <v>71</v>
      </c>
      <c r="E84" s="100" t="s">
        <v>83</v>
      </c>
      <c r="F84" s="66"/>
      <c r="G84" s="66">
        <v>0</v>
      </c>
      <c r="H84" s="66">
        <v>0</v>
      </c>
      <c r="I84" s="66">
        <v>0</v>
      </c>
      <c r="J84" s="105">
        <f>'Общий свод'!F74/'Общий свод'!F9*100</f>
        <v>0</v>
      </c>
    </row>
    <row r="85" spans="2:10" ht="25.5" x14ac:dyDescent="0.25">
      <c r="B85" s="100"/>
      <c r="C85" s="109"/>
      <c r="D85" s="79" t="s">
        <v>72</v>
      </c>
      <c r="E85" s="100"/>
      <c r="F85" s="66">
        <v>0</v>
      </c>
      <c r="G85" s="66">
        <v>0</v>
      </c>
      <c r="H85" s="66">
        <v>0</v>
      </c>
      <c r="I85" s="66">
        <v>0</v>
      </c>
      <c r="J85" s="106"/>
    </row>
    <row r="86" spans="2:10" ht="25.5" customHeight="1" x14ac:dyDescent="0.25">
      <c r="B86" s="100">
        <v>24</v>
      </c>
      <c r="C86" s="108" t="s">
        <v>92</v>
      </c>
      <c r="D86" s="79" t="s">
        <v>71</v>
      </c>
      <c r="E86" s="100" t="s">
        <v>83</v>
      </c>
      <c r="F86" s="66"/>
      <c r="G86" s="66">
        <v>0</v>
      </c>
      <c r="H86" s="66">
        <v>0</v>
      </c>
      <c r="I86" s="66">
        <v>0</v>
      </c>
      <c r="J86" s="105">
        <f>'Общий свод'!F77/'Общий свод'!F9*100</f>
        <v>0</v>
      </c>
    </row>
    <row r="87" spans="2:10" ht="26.25" customHeight="1" x14ac:dyDescent="0.25">
      <c r="B87" s="100"/>
      <c r="C87" s="109"/>
      <c r="D87" s="79" t="s">
        <v>72</v>
      </c>
      <c r="E87" s="100"/>
      <c r="F87" s="66">
        <v>0</v>
      </c>
      <c r="G87" s="66">
        <v>0</v>
      </c>
      <c r="H87" s="66">
        <v>0</v>
      </c>
      <c r="I87" s="66">
        <v>0</v>
      </c>
      <c r="J87" s="106"/>
    </row>
    <row r="88" spans="2:10" ht="25.5" x14ac:dyDescent="0.25">
      <c r="B88" s="100">
        <v>25</v>
      </c>
      <c r="C88" s="108" t="s">
        <v>93</v>
      </c>
      <c r="D88" s="79" t="s">
        <v>71</v>
      </c>
      <c r="E88" s="100" t="s">
        <v>94</v>
      </c>
      <c r="F88" s="66"/>
      <c r="G88" s="66">
        <v>0</v>
      </c>
      <c r="H88" s="66">
        <v>0</v>
      </c>
      <c r="I88" s="66">
        <v>0</v>
      </c>
      <c r="J88" s="105">
        <f>'Общий свод'!F77/'Общий свод'!F9*100</f>
        <v>0</v>
      </c>
    </row>
    <row r="89" spans="2:10" ht="25.5" x14ac:dyDescent="0.25">
      <c r="B89" s="100"/>
      <c r="C89" s="109"/>
      <c r="D89" s="79" t="s">
        <v>72</v>
      </c>
      <c r="E89" s="100"/>
      <c r="F89" s="66">
        <v>0</v>
      </c>
      <c r="G89" s="66">
        <v>0</v>
      </c>
      <c r="H89" s="66">
        <v>0</v>
      </c>
      <c r="I89" s="66">
        <v>0</v>
      </c>
      <c r="J89" s="106"/>
    </row>
  </sheetData>
  <mergeCells count="153">
    <mergeCell ref="J88:J89"/>
    <mergeCell ref="J86:J87"/>
    <mergeCell ref="B84:B85"/>
    <mergeCell ref="C84:C85"/>
    <mergeCell ref="J84:J85"/>
    <mergeCell ref="B88:B89"/>
    <mergeCell ref="C88:C89"/>
    <mergeCell ref="E88:E89"/>
    <mergeCell ref="E84:E85"/>
    <mergeCell ref="B86:B87"/>
    <mergeCell ref="C86:C87"/>
    <mergeCell ref="E86:E87"/>
    <mergeCell ref="F1:J1"/>
    <mergeCell ref="D3:F3"/>
    <mergeCell ref="B4:J4"/>
    <mergeCell ref="C6:D7"/>
    <mergeCell ref="B6:B7"/>
    <mergeCell ref="E6:E7"/>
    <mergeCell ref="J6:J7"/>
    <mergeCell ref="F6:I6"/>
    <mergeCell ref="J82:J83"/>
    <mergeCell ref="J9:J10"/>
    <mergeCell ref="J11:J12"/>
    <mergeCell ref="J13:J14"/>
    <mergeCell ref="J15:J16"/>
    <mergeCell ref="J76:J77"/>
    <mergeCell ref="J78:J79"/>
    <mergeCell ref="J80:J81"/>
    <mergeCell ref="B62:B63"/>
    <mergeCell ref="C62:C63"/>
    <mergeCell ref="E62:E63"/>
    <mergeCell ref="J62:J63"/>
    <mergeCell ref="C8:D8"/>
    <mergeCell ref="B9:B10"/>
    <mergeCell ref="C9:C10"/>
    <mergeCell ref="E9:E10"/>
    <mergeCell ref="B11:B12"/>
    <mergeCell ref="C11:C12"/>
    <mergeCell ref="E11:E12"/>
    <mergeCell ref="B82:B83"/>
    <mergeCell ref="C82:C83"/>
    <mergeCell ref="E82:E83"/>
    <mergeCell ref="B13:B14"/>
    <mergeCell ref="C13:C14"/>
    <mergeCell ref="E13:E14"/>
    <mergeCell ref="B80:B81"/>
    <mergeCell ref="C80:C81"/>
    <mergeCell ref="E80:E81"/>
    <mergeCell ref="B15:B16"/>
    <mergeCell ref="C15:C16"/>
    <mergeCell ref="E15:E16"/>
    <mergeCell ref="B76:B77"/>
    <mergeCell ref="C76:C77"/>
    <mergeCell ref="E76:E77"/>
    <mergeCell ref="B78:B79"/>
    <mergeCell ref="C78:C79"/>
    <mergeCell ref="E78:E79"/>
    <mergeCell ref="B18:B19"/>
    <mergeCell ref="C18:C19"/>
    <mergeCell ref="E18:E19"/>
    <mergeCell ref="J18:J25"/>
    <mergeCell ref="B20:B21"/>
    <mergeCell ref="C20:C21"/>
    <mergeCell ref="E20:E21"/>
    <mergeCell ref="B22:B23"/>
    <mergeCell ref="C22:C23"/>
    <mergeCell ref="E22:E23"/>
    <mergeCell ref="B24:B25"/>
    <mergeCell ref="C24:C25"/>
    <mergeCell ref="E24:E25"/>
    <mergeCell ref="J26:J34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B33:B34"/>
    <mergeCell ref="C33:C34"/>
    <mergeCell ref="E33:E34"/>
    <mergeCell ref="J35:J43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2:B43"/>
    <mergeCell ref="C42:C43"/>
    <mergeCell ref="E42:E43"/>
    <mergeCell ref="J51:J52"/>
    <mergeCell ref="B47:B48"/>
    <mergeCell ref="C47:C48"/>
    <mergeCell ref="E47:E48"/>
    <mergeCell ref="J47:J50"/>
    <mergeCell ref="B49:B50"/>
    <mergeCell ref="C49:C50"/>
    <mergeCell ref="E49:E50"/>
    <mergeCell ref="B44:B45"/>
    <mergeCell ref="C44:C45"/>
    <mergeCell ref="E44:E45"/>
    <mergeCell ref="J44:J45"/>
    <mergeCell ref="B58:B59"/>
    <mergeCell ref="C58:C59"/>
    <mergeCell ref="E58:E59"/>
    <mergeCell ref="B60:B61"/>
    <mergeCell ref="C60:C61"/>
    <mergeCell ref="E60:E61"/>
    <mergeCell ref="B51:B52"/>
    <mergeCell ref="C51:C52"/>
    <mergeCell ref="E51:E52"/>
    <mergeCell ref="B74:B75"/>
    <mergeCell ref="C74:C75"/>
    <mergeCell ref="E74:E75"/>
    <mergeCell ref="J74:J75"/>
    <mergeCell ref="B68:B69"/>
    <mergeCell ref="C68:C69"/>
    <mergeCell ref="E68:E69"/>
    <mergeCell ref="J68:J69"/>
    <mergeCell ref="B70:B71"/>
    <mergeCell ref="C70:C71"/>
    <mergeCell ref="E70:E71"/>
    <mergeCell ref="J70:J71"/>
    <mergeCell ref="C17:I17"/>
    <mergeCell ref="C26:I26"/>
    <mergeCell ref="C35:I35"/>
    <mergeCell ref="C46:I46"/>
    <mergeCell ref="C53:I53"/>
    <mergeCell ref="B72:B73"/>
    <mergeCell ref="C72:C73"/>
    <mergeCell ref="E72:E73"/>
    <mergeCell ref="J72:J73"/>
    <mergeCell ref="B64:B65"/>
    <mergeCell ref="C64:C65"/>
    <mergeCell ref="E64:E65"/>
    <mergeCell ref="J64:J65"/>
    <mergeCell ref="B66:B67"/>
    <mergeCell ref="C66:C67"/>
    <mergeCell ref="E66:E67"/>
    <mergeCell ref="J66:J67"/>
    <mergeCell ref="B54:B55"/>
    <mergeCell ref="C54:C55"/>
    <mergeCell ref="E54:E55"/>
    <mergeCell ref="J54:J61"/>
    <mergeCell ref="B56:B57"/>
    <mergeCell ref="C56:C57"/>
    <mergeCell ref="E56:E57"/>
  </mergeCells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view="pageBreakPreview" topLeftCell="A10" zoomScale="90" zoomScaleNormal="100" zoomScaleSheetLayoutView="90" workbookViewId="0">
      <selection activeCell="E15" sqref="E15"/>
    </sheetView>
  </sheetViews>
  <sheetFormatPr defaultRowHeight="15" x14ac:dyDescent="0.25"/>
  <cols>
    <col min="1" max="1" width="5.140625" customWidth="1"/>
    <col min="2" max="2" width="5.7109375" style="77" customWidth="1"/>
    <col min="3" max="3" width="38.140625" customWidth="1"/>
    <col min="4" max="4" width="18.140625" customWidth="1"/>
    <col min="5" max="5" width="54.42578125" customWidth="1"/>
  </cols>
  <sheetData>
    <row r="1" spans="2:11" s="63" customFormat="1" ht="16.5" customHeight="1" x14ac:dyDescent="0.25">
      <c r="B1" s="65"/>
      <c r="E1" s="80" t="s">
        <v>119</v>
      </c>
      <c r="F1" s="76"/>
      <c r="G1" s="76"/>
      <c r="H1" s="76"/>
      <c r="I1" s="76"/>
      <c r="J1" s="76"/>
      <c r="K1" s="76"/>
    </row>
    <row r="3" spans="2:11" ht="66.75" customHeight="1" x14ac:dyDescent="0.25">
      <c r="B3" s="122" t="s">
        <v>115</v>
      </c>
      <c r="C3" s="122"/>
      <c r="D3" s="122"/>
      <c r="E3" s="122"/>
    </row>
    <row r="4" spans="2:11" ht="15.75" thickBot="1" x14ac:dyDescent="0.3"/>
    <row r="5" spans="2:11" ht="32.25" thickBot="1" x14ac:dyDescent="0.3">
      <c r="B5" s="74" t="s">
        <v>98</v>
      </c>
      <c r="C5" s="74" t="s">
        <v>99</v>
      </c>
      <c r="D5" s="74" t="s">
        <v>100</v>
      </c>
      <c r="E5" s="75" t="s">
        <v>121</v>
      </c>
    </row>
    <row r="6" spans="2:11" ht="63.75" thickBot="1" x14ac:dyDescent="0.3">
      <c r="B6" s="73">
        <v>1</v>
      </c>
      <c r="C6" s="70" t="s">
        <v>82</v>
      </c>
      <c r="D6" s="69" t="s">
        <v>83</v>
      </c>
      <c r="E6" s="70" t="s">
        <v>101</v>
      </c>
    </row>
    <row r="7" spans="2:11" ht="48" thickBot="1" x14ac:dyDescent="0.3">
      <c r="B7" s="73">
        <v>2</v>
      </c>
      <c r="C7" s="70" t="s">
        <v>84</v>
      </c>
      <c r="D7" s="69" t="s">
        <v>83</v>
      </c>
      <c r="E7" s="70" t="s">
        <v>102</v>
      </c>
    </row>
    <row r="8" spans="2:11" ht="63.75" thickBot="1" x14ac:dyDescent="0.3">
      <c r="B8" s="73">
        <v>3</v>
      </c>
      <c r="C8" s="70" t="s">
        <v>85</v>
      </c>
      <c r="D8" s="69" t="s">
        <v>103</v>
      </c>
      <c r="E8" s="70" t="s">
        <v>104</v>
      </c>
    </row>
    <row r="9" spans="2:11" ht="48" thickBot="1" x14ac:dyDescent="0.3">
      <c r="B9" s="73">
        <v>4</v>
      </c>
      <c r="C9" s="70" t="s">
        <v>86</v>
      </c>
      <c r="D9" s="69" t="s">
        <v>83</v>
      </c>
      <c r="E9" s="70" t="s">
        <v>105</v>
      </c>
    </row>
    <row r="10" spans="2:11" s="93" customFormat="1" ht="60.75" thickBot="1" x14ac:dyDescent="0.3">
      <c r="B10" s="94">
        <v>5</v>
      </c>
      <c r="C10" s="95" t="s">
        <v>172</v>
      </c>
      <c r="D10" s="96" t="s">
        <v>88</v>
      </c>
      <c r="E10" s="95" t="s">
        <v>173</v>
      </c>
    </row>
    <row r="11" spans="2:11" s="93" customFormat="1" ht="76.5" customHeight="1" thickBot="1" x14ac:dyDescent="0.3">
      <c r="B11" s="94">
        <v>6</v>
      </c>
      <c r="C11" s="95" t="s">
        <v>174</v>
      </c>
      <c r="D11" s="96" t="s">
        <v>88</v>
      </c>
      <c r="E11" s="95" t="s">
        <v>175</v>
      </c>
    </row>
    <row r="12" spans="2:11" s="93" customFormat="1" ht="60.75" thickBot="1" x14ac:dyDescent="0.3">
      <c r="B12" s="94">
        <v>7</v>
      </c>
      <c r="C12" s="95" t="s">
        <v>176</v>
      </c>
      <c r="D12" s="96" t="s">
        <v>88</v>
      </c>
      <c r="E12" s="95" t="s">
        <v>177</v>
      </c>
    </row>
    <row r="13" spans="2:11" s="93" customFormat="1" ht="75.75" thickBot="1" x14ac:dyDescent="0.3">
      <c r="B13" s="94">
        <v>8</v>
      </c>
      <c r="C13" s="95" t="s">
        <v>153</v>
      </c>
      <c r="D13" s="96" t="s">
        <v>88</v>
      </c>
      <c r="E13" s="95" t="s">
        <v>178</v>
      </c>
    </row>
    <row r="14" spans="2:11" s="93" customFormat="1" ht="45.75" thickBot="1" x14ac:dyDescent="0.3">
      <c r="B14" s="94">
        <v>9</v>
      </c>
      <c r="C14" s="95" t="s">
        <v>154</v>
      </c>
      <c r="D14" s="96" t="s">
        <v>179</v>
      </c>
      <c r="E14" s="95" t="s">
        <v>177</v>
      </c>
    </row>
    <row r="15" spans="2:11" s="93" customFormat="1" ht="45.75" thickBot="1" x14ac:dyDescent="0.3">
      <c r="B15" s="94">
        <v>10</v>
      </c>
      <c r="C15" s="95" t="s">
        <v>157</v>
      </c>
      <c r="D15" s="96" t="s">
        <v>88</v>
      </c>
      <c r="E15" s="95" t="s">
        <v>180</v>
      </c>
    </row>
    <row r="16" spans="2:11" s="93" customFormat="1" ht="45.75" thickBot="1" x14ac:dyDescent="0.3">
      <c r="B16" s="94">
        <v>11</v>
      </c>
      <c r="C16" s="95" t="s">
        <v>181</v>
      </c>
      <c r="D16" s="96" t="s">
        <v>182</v>
      </c>
      <c r="E16" s="95" t="s">
        <v>177</v>
      </c>
    </row>
    <row r="17" spans="2:5" s="93" customFormat="1" ht="90.75" customHeight="1" thickBot="1" x14ac:dyDescent="0.3">
      <c r="B17" s="94">
        <v>12</v>
      </c>
      <c r="C17" s="95" t="s">
        <v>169</v>
      </c>
      <c r="D17" s="96" t="s">
        <v>170</v>
      </c>
      <c r="E17" s="95" t="s">
        <v>177</v>
      </c>
    </row>
    <row r="18" spans="2:5" s="93" customFormat="1" ht="60.75" thickBot="1" x14ac:dyDescent="0.3">
      <c r="B18" s="94">
        <v>13</v>
      </c>
      <c r="C18" s="95" t="s">
        <v>183</v>
      </c>
      <c r="D18" s="96" t="s">
        <v>159</v>
      </c>
      <c r="E18" s="95" t="s">
        <v>184</v>
      </c>
    </row>
    <row r="19" spans="2:5" s="93" customFormat="1" ht="60.75" thickBot="1" x14ac:dyDescent="0.3">
      <c r="B19" s="94">
        <v>14</v>
      </c>
      <c r="C19" s="95" t="s">
        <v>185</v>
      </c>
      <c r="D19" s="96" t="s">
        <v>160</v>
      </c>
      <c r="E19" s="95" t="s">
        <v>184</v>
      </c>
    </row>
    <row r="20" spans="2:5" s="93" customFormat="1" ht="75.75" thickBot="1" x14ac:dyDescent="0.3">
      <c r="B20" s="94">
        <v>15</v>
      </c>
      <c r="C20" s="95" t="s">
        <v>186</v>
      </c>
      <c r="D20" s="96" t="s">
        <v>160</v>
      </c>
      <c r="E20" s="95" t="s">
        <v>184</v>
      </c>
    </row>
    <row r="21" spans="2:5" s="93" customFormat="1" ht="75.75" thickBot="1" x14ac:dyDescent="0.3">
      <c r="B21" s="94">
        <v>16</v>
      </c>
      <c r="C21" s="95" t="s">
        <v>187</v>
      </c>
      <c r="D21" s="96" t="s">
        <v>88</v>
      </c>
      <c r="E21" s="95" t="s">
        <v>184</v>
      </c>
    </row>
    <row r="22" spans="2:5" s="93" customFormat="1" ht="60.75" thickBot="1" x14ac:dyDescent="0.3">
      <c r="B22" s="94">
        <v>17</v>
      </c>
      <c r="C22" s="95" t="s">
        <v>188</v>
      </c>
      <c r="D22" s="96" t="s">
        <v>88</v>
      </c>
      <c r="E22" s="95" t="s">
        <v>184</v>
      </c>
    </row>
    <row r="23" spans="2:5" s="93" customFormat="1" ht="45.75" thickBot="1" x14ac:dyDescent="0.3">
      <c r="B23" s="94">
        <v>18</v>
      </c>
      <c r="C23" s="95" t="s">
        <v>189</v>
      </c>
      <c r="D23" s="96" t="s">
        <v>88</v>
      </c>
      <c r="E23" s="95" t="s">
        <v>180</v>
      </c>
    </row>
    <row r="24" spans="2:5" ht="79.5" thickBot="1" x14ac:dyDescent="0.3">
      <c r="B24" s="78">
        <v>19</v>
      </c>
      <c r="C24" s="71" t="s">
        <v>87</v>
      </c>
      <c r="D24" s="72" t="s">
        <v>88</v>
      </c>
      <c r="E24" s="70" t="s">
        <v>106</v>
      </c>
    </row>
    <row r="25" spans="2:5" ht="48" thickBot="1" x14ac:dyDescent="0.3">
      <c r="B25" s="78">
        <v>20</v>
      </c>
      <c r="C25" s="71" t="s">
        <v>68</v>
      </c>
      <c r="D25" s="72" t="s">
        <v>83</v>
      </c>
      <c r="E25" s="70" t="s">
        <v>107</v>
      </c>
    </row>
    <row r="26" spans="2:5" ht="111" thickBot="1" x14ac:dyDescent="0.3">
      <c r="B26" s="78">
        <v>21</v>
      </c>
      <c r="C26" s="71" t="s">
        <v>108</v>
      </c>
      <c r="D26" s="72" t="s">
        <v>88</v>
      </c>
      <c r="E26" s="70" t="s">
        <v>109</v>
      </c>
    </row>
    <row r="27" spans="2:5" ht="48" thickBot="1" x14ac:dyDescent="0.3">
      <c r="B27" s="73">
        <v>22</v>
      </c>
      <c r="C27" s="70" t="s">
        <v>90</v>
      </c>
      <c r="D27" s="69" t="s">
        <v>88</v>
      </c>
      <c r="E27" s="70" t="s">
        <v>110</v>
      </c>
    </row>
    <row r="28" spans="2:5" ht="48" thickBot="1" x14ac:dyDescent="0.3">
      <c r="B28" s="73">
        <v>23</v>
      </c>
      <c r="C28" s="70" t="s">
        <v>91</v>
      </c>
      <c r="D28" s="69" t="s">
        <v>83</v>
      </c>
      <c r="E28" s="70" t="s">
        <v>111</v>
      </c>
    </row>
    <row r="29" spans="2:5" ht="63.75" thickBot="1" x14ac:dyDescent="0.3">
      <c r="B29" s="73">
        <v>24</v>
      </c>
      <c r="C29" s="70" t="s">
        <v>92</v>
      </c>
      <c r="D29" s="69" t="s">
        <v>83</v>
      </c>
      <c r="E29" s="70" t="s">
        <v>112</v>
      </c>
    </row>
    <row r="30" spans="2:5" ht="32.25" thickBot="1" x14ac:dyDescent="0.3">
      <c r="B30" s="73">
        <v>25</v>
      </c>
      <c r="C30" s="70" t="s">
        <v>93</v>
      </c>
      <c r="D30" s="69" t="s">
        <v>113</v>
      </c>
      <c r="E30" s="70" t="s">
        <v>114</v>
      </c>
    </row>
  </sheetData>
  <mergeCells count="1">
    <mergeCell ref="B3:E3"/>
  </mergeCells>
  <pageMargins left="0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view="pageBreakPreview" topLeftCell="A25" zoomScale="110" zoomScaleNormal="100" zoomScaleSheetLayoutView="110" workbookViewId="0">
      <selection activeCell="C49" sqref="C49:C51"/>
    </sheetView>
  </sheetViews>
  <sheetFormatPr defaultRowHeight="15" x14ac:dyDescent="0.25"/>
  <cols>
    <col min="1" max="1" width="4.140625" customWidth="1"/>
    <col min="2" max="2" width="6.5703125" customWidth="1"/>
    <col min="3" max="3" width="59.5703125" customWidth="1"/>
    <col min="4" max="4" width="17.5703125" customWidth="1"/>
    <col min="5" max="5" width="10.28515625" customWidth="1"/>
    <col min="6" max="6" width="10.42578125" customWidth="1"/>
    <col min="7" max="7" width="6.85546875" customWidth="1"/>
    <col min="11" max="11" width="19.42578125" customWidth="1"/>
  </cols>
  <sheetData>
    <row r="1" spans="2:11" ht="3.75" customHeight="1" x14ac:dyDescent="0.25"/>
    <row r="2" spans="2:11" ht="21.75" customHeight="1" x14ac:dyDescent="0.25">
      <c r="C2" s="5"/>
      <c r="D2" s="5"/>
      <c r="E2" s="5"/>
      <c r="F2" s="146" t="s">
        <v>120</v>
      </c>
      <c r="G2" s="146"/>
      <c r="H2" s="146"/>
      <c r="I2" s="146"/>
      <c r="J2" s="146"/>
      <c r="K2" s="146"/>
    </row>
    <row r="3" spans="2:11" ht="18.75" x14ac:dyDescent="0.25">
      <c r="C3" s="1"/>
      <c r="D3" s="1"/>
    </row>
    <row r="4" spans="2:11" ht="55.5" customHeight="1" x14ac:dyDescent="0.25">
      <c r="B4" s="173" t="s">
        <v>59</v>
      </c>
      <c r="C4" s="173"/>
      <c r="D4" s="173"/>
      <c r="E4" s="173"/>
      <c r="F4" s="173"/>
      <c r="G4" s="173"/>
      <c r="H4" s="173"/>
      <c r="I4" s="173"/>
      <c r="J4" s="173"/>
      <c r="K4" s="173"/>
    </row>
    <row r="5" spans="2:11" ht="19.5" thickBot="1" x14ac:dyDescent="0.3">
      <c r="C5" s="1"/>
      <c r="D5" s="1"/>
    </row>
    <row r="6" spans="2:11" ht="29.25" customHeight="1" thickBot="1" x14ac:dyDescent="0.3">
      <c r="B6" s="132" t="s">
        <v>8</v>
      </c>
      <c r="C6" s="132" t="s">
        <v>58</v>
      </c>
      <c r="D6" s="46" t="s">
        <v>60</v>
      </c>
      <c r="E6" s="132" t="s">
        <v>0</v>
      </c>
      <c r="F6" s="132" t="s">
        <v>26</v>
      </c>
      <c r="G6" s="153" t="s">
        <v>1</v>
      </c>
      <c r="H6" s="154"/>
      <c r="I6" s="154"/>
      <c r="J6" s="155"/>
      <c r="K6" s="132" t="s">
        <v>25</v>
      </c>
    </row>
    <row r="7" spans="2:11" ht="28.5" customHeight="1" thickBot="1" x14ac:dyDescent="0.3">
      <c r="B7" s="133"/>
      <c r="C7" s="133"/>
      <c r="D7" s="47"/>
      <c r="E7" s="133"/>
      <c r="F7" s="133"/>
      <c r="G7" s="2" t="s">
        <v>117</v>
      </c>
      <c r="H7" s="2">
        <v>2022</v>
      </c>
      <c r="I7" s="2">
        <v>2023</v>
      </c>
      <c r="J7" s="2">
        <v>2024</v>
      </c>
      <c r="K7" s="133"/>
    </row>
    <row r="8" spans="2:11" ht="15.75" thickBot="1" x14ac:dyDescent="0.3">
      <c r="B8" s="3">
        <v>1</v>
      </c>
      <c r="C8" s="3">
        <v>2</v>
      </c>
      <c r="D8" s="48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1" ht="32.25" customHeight="1" thickBot="1" x14ac:dyDescent="0.3">
      <c r="B9" s="134"/>
      <c r="C9" s="178" t="s">
        <v>27</v>
      </c>
      <c r="D9" s="49" t="s">
        <v>63</v>
      </c>
      <c r="E9" s="134" t="s">
        <v>64</v>
      </c>
      <c r="F9" s="9">
        <f>SUM(G9:J9)</f>
        <v>37796.5</v>
      </c>
      <c r="G9" s="9">
        <f t="shared" ref="G9:J11" si="0">G13+G62</f>
        <v>0</v>
      </c>
      <c r="H9" s="9">
        <f t="shared" si="0"/>
        <v>22037</v>
      </c>
      <c r="I9" s="9">
        <f t="shared" si="0"/>
        <v>4460</v>
      </c>
      <c r="J9" s="9">
        <f t="shared" si="0"/>
        <v>11299.5</v>
      </c>
      <c r="K9" s="174" t="s">
        <v>5</v>
      </c>
    </row>
    <row r="10" spans="2:11" ht="26.25" customHeight="1" thickBot="1" x14ac:dyDescent="0.3">
      <c r="B10" s="135"/>
      <c r="C10" s="179"/>
      <c r="D10" s="57" t="s">
        <v>61</v>
      </c>
      <c r="E10" s="135"/>
      <c r="F10" s="9">
        <f t="shared" ref="F10:F11" si="1">SUM(G10:J10)</f>
        <v>37796.5</v>
      </c>
      <c r="G10" s="9">
        <f t="shared" si="0"/>
        <v>0</v>
      </c>
      <c r="H10" s="9">
        <f t="shared" si="0"/>
        <v>22037</v>
      </c>
      <c r="I10" s="9">
        <f t="shared" si="0"/>
        <v>4460</v>
      </c>
      <c r="J10" s="9">
        <f t="shared" si="0"/>
        <v>11299.5</v>
      </c>
      <c r="K10" s="175"/>
    </row>
    <row r="11" spans="2:11" ht="15.75" thickBot="1" x14ac:dyDescent="0.3">
      <c r="B11" s="177"/>
      <c r="C11" s="180"/>
      <c r="D11" s="10" t="s">
        <v>62</v>
      </c>
      <c r="E11" s="177"/>
      <c r="F11" s="9">
        <f t="shared" si="1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76"/>
    </row>
    <row r="12" spans="2:11" ht="15.75" customHeight="1" thickBot="1" x14ac:dyDescent="0.3">
      <c r="B12" s="147" t="s">
        <v>4</v>
      </c>
      <c r="C12" s="148"/>
      <c r="D12" s="148"/>
      <c r="E12" s="148"/>
      <c r="F12" s="148"/>
      <c r="G12" s="148"/>
      <c r="H12" s="148"/>
      <c r="I12" s="148"/>
      <c r="J12" s="148"/>
      <c r="K12" s="149"/>
    </row>
    <row r="13" spans="2:11" ht="15.75" thickBot="1" x14ac:dyDescent="0.3">
      <c r="B13" s="150"/>
      <c r="C13" s="143" t="s">
        <v>54</v>
      </c>
      <c r="D13" s="49" t="s">
        <v>2</v>
      </c>
      <c r="E13" s="134" t="s">
        <v>64</v>
      </c>
      <c r="F13" s="9">
        <f>SUM(G13:J13)</f>
        <v>26342.5</v>
      </c>
      <c r="G13" s="9">
        <f t="shared" ref="G13:J15" si="2">G16+G43+G52</f>
        <v>0</v>
      </c>
      <c r="H13" s="9">
        <f t="shared" si="2"/>
        <v>11083</v>
      </c>
      <c r="I13" s="9">
        <f t="shared" si="2"/>
        <v>4260</v>
      </c>
      <c r="J13" s="9">
        <f t="shared" si="2"/>
        <v>10999.5</v>
      </c>
      <c r="K13" s="135"/>
    </row>
    <row r="14" spans="2:11" ht="15.75" thickBot="1" x14ac:dyDescent="0.3">
      <c r="B14" s="151"/>
      <c r="C14" s="143"/>
      <c r="D14" s="57" t="s">
        <v>61</v>
      </c>
      <c r="E14" s="135"/>
      <c r="F14" s="9">
        <f>SUM(G14:J14)</f>
        <v>26342.5</v>
      </c>
      <c r="G14" s="9">
        <f t="shared" si="2"/>
        <v>0</v>
      </c>
      <c r="H14" s="9">
        <f t="shared" si="2"/>
        <v>11083</v>
      </c>
      <c r="I14" s="9">
        <f t="shared" si="2"/>
        <v>4260</v>
      </c>
      <c r="J14" s="9">
        <f t="shared" si="2"/>
        <v>10999.5</v>
      </c>
      <c r="K14" s="135"/>
    </row>
    <row r="15" spans="2:11" ht="15.75" thickBot="1" x14ac:dyDescent="0.3">
      <c r="B15" s="152"/>
      <c r="C15" s="144"/>
      <c r="D15" s="49" t="s">
        <v>62</v>
      </c>
      <c r="E15" s="177"/>
      <c r="F15" s="9">
        <f>SUM(G15:J15)</f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136"/>
    </row>
    <row r="16" spans="2:11" ht="15.75" thickBot="1" x14ac:dyDescent="0.3">
      <c r="B16" s="156">
        <v>1</v>
      </c>
      <c r="C16" s="164" t="s">
        <v>28</v>
      </c>
      <c r="D16" s="58" t="s">
        <v>2</v>
      </c>
      <c r="E16" s="181" t="s">
        <v>64</v>
      </c>
      <c r="F16" s="11">
        <f>SUM(G16:J16)</f>
        <v>1003.5</v>
      </c>
      <c r="G16" s="11">
        <f t="shared" ref="G16:I16" si="3">G19+G22+G25+G28+G31</f>
        <v>0</v>
      </c>
      <c r="H16" s="11">
        <f t="shared" si="3"/>
        <v>170</v>
      </c>
      <c r="I16" s="11">
        <f t="shared" si="3"/>
        <v>0</v>
      </c>
      <c r="J16" s="11">
        <f>J19+J22+J25+J28+J31</f>
        <v>833.5</v>
      </c>
      <c r="K16" s="159" t="s">
        <v>3</v>
      </c>
    </row>
    <row r="17" spans="2:11" ht="15.75" thickBot="1" x14ac:dyDescent="0.3">
      <c r="B17" s="157"/>
      <c r="C17" s="165"/>
      <c r="D17" s="50" t="s">
        <v>61</v>
      </c>
      <c r="E17" s="160"/>
      <c r="F17" s="11">
        <f t="shared" ref="F17:F18" si="4">SUM(G17:J17)</f>
        <v>1003.5</v>
      </c>
      <c r="G17" s="11">
        <f t="shared" ref="G17:I17" si="5">G20+G23+G26+G29+G32</f>
        <v>0</v>
      </c>
      <c r="H17" s="11">
        <f t="shared" si="5"/>
        <v>170</v>
      </c>
      <c r="I17" s="11">
        <f t="shared" si="5"/>
        <v>0</v>
      </c>
      <c r="J17" s="11">
        <f>J20+J23+J26+J29+J32</f>
        <v>833.5</v>
      </c>
      <c r="K17" s="160"/>
    </row>
    <row r="18" spans="2:11" ht="15.75" thickBot="1" x14ac:dyDescent="0.3">
      <c r="B18" s="158"/>
      <c r="C18" s="166"/>
      <c r="D18" s="58" t="s">
        <v>62</v>
      </c>
      <c r="E18" s="182"/>
      <c r="F18" s="11">
        <f t="shared" si="4"/>
        <v>0</v>
      </c>
      <c r="G18" s="11">
        <f>G21+G24+G27+G30</f>
        <v>0</v>
      </c>
      <c r="H18" s="11">
        <f t="shared" ref="H18:J18" si="6">H21+H24+H27+H30</f>
        <v>0</v>
      </c>
      <c r="I18" s="11">
        <f t="shared" si="6"/>
        <v>0</v>
      </c>
      <c r="J18" s="11">
        <f t="shared" si="6"/>
        <v>0</v>
      </c>
      <c r="K18" s="161"/>
    </row>
    <row r="19" spans="2:11" ht="15.75" thickBot="1" x14ac:dyDescent="0.3">
      <c r="B19" s="124" t="s">
        <v>9</v>
      </c>
      <c r="C19" s="167" t="s">
        <v>30</v>
      </c>
      <c r="D19" s="51" t="s">
        <v>2</v>
      </c>
      <c r="E19" s="132" t="s">
        <v>65</v>
      </c>
      <c r="F19" s="6">
        <f>SUM(G19:J19)</f>
        <v>0</v>
      </c>
      <c r="G19" s="6">
        <f>SUM(G20:G21)</f>
        <v>0</v>
      </c>
      <c r="H19" s="6">
        <f t="shared" ref="H19:J19" si="7">SUM(H20:H21)</f>
        <v>0</v>
      </c>
      <c r="I19" s="6">
        <f t="shared" si="7"/>
        <v>0</v>
      </c>
      <c r="J19" s="6">
        <f t="shared" si="7"/>
        <v>0</v>
      </c>
      <c r="K19" s="130" t="s">
        <v>3</v>
      </c>
    </row>
    <row r="20" spans="2:11" ht="15.75" thickBot="1" x14ac:dyDescent="0.3">
      <c r="B20" s="125"/>
      <c r="C20" s="168"/>
      <c r="D20" s="59" t="s">
        <v>61</v>
      </c>
      <c r="E20" s="131"/>
      <c r="F20" s="6">
        <f t="shared" ref="F20:F21" si="8">SUM(G20:J20)</f>
        <v>0</v>
      </c>
      <c r="G20" s="6">
        <v>0</v>
      </c>
      <c r="H20" s="6">
        <v>0</v>
      </c>
      <c r="I20" s="6">
        <v>0</v>
      </c>
      <c r="J20" s="6">
        <v>0</v>
      </c>
      <c r="K20" s="131"/>
    </row>
    <row r="21" spans="2:11" ht="15.75" thickBot="1" x14ac:dyDescent="0.3">
      <c r="B21" s="126"/>
      <c r="C21" s="169"/>
      <c r="D21" s="51" t="s">
        <v>62</v>
      </c>
      <c r="E21" s="133"/>
      <c r="F21" s="6">
        <f t="shared" si="8"/>
        <v>0</v>
      </c>
      <c r="G21" s="6">
        <v>0</v>
      </c>
      <c r="H21" s="6">
        <v>0</v>
      </c>
      <c r="I21" s="6">
        <v>0</v>
      </c>
      <c r="J21" s="6">
        <v>0</v>
      </c>
      <c r="K21" s="145"/>
    </row>
    <row r="22" spans="2:11" ht="15.75" customHeight="1" thickBot="1" x14ac:dyDescent="0.3">
      <c r="B22" s="124" t="s">
        <v>11</v>
      </c>
      <c r="C22" s="162" t="s">
        <v>29</v>
      </c>
      <c r="D22" s="60" t="s">
        <v>2</v>
      </c>
      <c r="E22" s="132" t="s">
        <v>64</v>
      </c>
      <c r="F22" s="6">
        <f>SUM(G22:J22)</f>
        <v>170</v>
      </c>
      <c r="G22" s="6">
        <f>G23+G24</f>
        <v>0</v>
      </c>
      <c r="H22" s="6">
        <f>H23+H24</f>
        <v>170</v>
      </c>
      <c r="I22" s="6">
        <f>I23+I24</f>
        <v>0</v>
      </c>
      <c r="J22" s="6">
        <f>J23+J24</f>
        <v>0</v>
      </c>
      <c r="K22" s="130" t="s">
        <v>3</v>
      </c>
    </row>
    <row r="23" spans="2:11" ht="15.75" thickBot="1" x14ac:dyDescent="0.3">
      <c r="B23" s="125"/>
      <c r="C23" s="141"/>
      <c r="D23" s="52" t="s">
        <v>61</v>
      </c>
      <c r="E23" s="131"/>
      <c r="F23" s="6">
        <f t="shared" ref="F23:F27" si="9">SUM(G23:J23)</f>
        <v>170</v>
      </c>
      <c r="G23" s="6">
        <v>0</v>
      </c>
      <c r="H23" s="6">
        <v>170</v>
      </c>
      <c r="I23" s="6">
        <v>0</v>
      </c>
      <c r="J23" s="6">
        <v>0</v>
      </c>
      <c r="K23" s="131"/>
    </row>
    <row r="24" spans="2:11" ht="15.75" thickBot="1" x14ac:dyDescent="0.3">
      <c r="B24" s="125"/>
      <c r="C24" s="141"/>
      <c r="D24" s="60" t="s">
        <v>62</v>
      </c>
      <c r="E24" s="133"/>
      <c r="F24" s="7">
        <f t="shared" si="9"/>
        <v>0</v>
      </c>
      <c r="G24" s="7">
        <v>0</v>
      </c>
      <c r="H24" s="7">
        <v>0</v>
      </c>
      <c r="I24" s="7">
        <v>0</v>
      </c>
      <c r="J24" s="7">
        <v>0</v>
      </c>
      <c r="K24" s="131"/>
    </row>
    <row r="25" spans="2:11" ht="15.75" customHeight="1" thickBot="1" x14ac:dyDescent="0.3">
      <c r="B25" s="124" t="s">
        <v>14</v>
      </c>
      <c r="C25" s="162" t="s">
        <v>31</v>
      </c>
      <c r="D25" s="53" t="s">
        <v>2</v>
      </c>
      <c r="E25" s="132" t="s">
        <v>66</v>
      </c>
      <c r="F25" s="8">
        <f t="shared" si="9"/>
        <v>433.5</v>
      </c>
      <c r="G25" s="8">
        <f>SUM(G26:G27)</f>
        <v>0</v>
      </c>
      <c r="H25" s="8">
        <f t="shared" ref="H25:J25" si="10">SUM(H26:H27)</f>
        <v>0</v>
      </c>
      <c r="I25" s="8">
        <f t="shared" si="10"/>
        <v>0</v>
      </c>
      <c r="J25" s="8">
        <f t="shared" si="10"/>
        <v>433.5</v>
      </c>
      <c r="K25" s="130" t="s">
        <v>36</v>
      </c>
    </row>
    <row r="26" spans="2:11" ht="15.75" thickBot="1" x14ac:dyDescent="0.3">
      <c r="B26" s="125"/>
      <c r="C26" s="141"/>
      <c r="D26" s="60" t="s">
        <v>61</v>
      </c>
      <c r="E26" s="131"/>
      <c r="F26" s="6">
        <f t="shared" si="9"/>
        <v>433.5</v>
      </c>
      <c r="G26" s="6">
        <v>0</v>
      </c>
      <c r="H26" s="6">
        <v>0</v>
      </c>
      <c r="I26" s="6">
        <v>0</v>
      </c>
      <c r="J26" s="6">
        <v>433.5</v>
      </c>
      <c r="K26" s="131"/>
    </row>
    <row r="27" spans="2:11" ht="15.75" thickBot="1" x14ac:dyDescent="0.3">
      <c r="B27" s="126"/>
      <c r="C27" s="163"/>
      <c r="D27" s="54" t="s">
        <v>62</v>
      </c>
      <c r="E27" s="133"/>
      <c r="F27" s="6">
        <f t="shared" si="9"/>
        <v>0</v>
      </c>
      <c r="G27" s="6">
        <v>0</v>
      </c>
      <c r="H27" s="6">
        <v>0</v>
      </c>
      <c r="I27" s="6">
        <v>0</v>
      </c>
      <c r="J27" s="6">
        <v>0</v>
      </c>
      <c r="K27" s="131"/>
    </row>
    <row r="28" spans="2:11" ht="15.75" customHeight="1" thickBot="1" x14ac:dyDescent="0.3">
      <c r="B28" s="124" t="s">
        <v>33</v>
      </c>
      <c r="C28" s="162" t="s">
        <v>32</v>
      </c>
      <c r="D28" s="53" t="s">
        <v>2</v>
      </c>
      <c r="E28" s="132" t="s">
        <v>66</v>
      </c>
      <c r="F28" s="8">
        <f t="shared" ref="F28:F30" si="11">SUM(G28:J28)</f>
        <v>400</v>
      </c>
      <c r="G28" s="8">
        <f>SUM(G29:G30)</f>
        <v>0</v>
      </c>
      <c r="H28" s="8">
        <f t="shared" ref="H28:J28" si="12">SUM(H29:H30)</f>
        <v>0</v>
      </c>
      <c r="I28" s="8">
        <f t="shared" si="12"/>
        <v>0</v>
      </c>
      <c r="J28" s="8">
        <f t="shared" si="12"/>
        <v>400</v>
      </c>
      <c r="K28" s="130" t="s">
        <v>36</v>
      </c>
    </row>
    <row r="29" spans="2:11" ht="15.75" thickBot="1" x14ac:dyDescent="0.3">
      <c r="B29" s="125"/>
      <c r="C29" s="141"/>
      <c r="D29" s="60" t="s">
        <v>61</v>
      </c>
      <c r="E29" s="131"/>
      <c r="F29" s="6">
        <f t="shared" si="11"/>
        <v>400</v>
      </c>
      <c r="G29" s="6">
        <v>0</v>
      </c>
      <c r="H29" s="6">
        <v>0</v>
      </c>
      <c r="I29" s="6">
        <v>0</v>
      </c>
      <c r="J29" s="6">
        <v>400</v>
      </c>
      <c r="K29" s="131"/>
    </row>
    <row r="30" spans="2:11" ht="15.75" thickBot="1" x14ac:dyDescent="0.3">
      <c r="B30" s="126"/>
      <c r="C30" s="163"/>
      <c r="D30" s="54" t="s">
        <v>62</v>
      </c>
      <c r="E30" s="133"/>
      <c r="F30" s="6">
        <f t="shared" si="11"/>
        <v>0</v>
      </c>
      <c r="G30" s="6">
        <v>0</v>
      </c>
      <c r="H30" s="6">
        <v>0</v>
      </c>
      <c r="I30" s="6">
        <v>0</v>
      </c>
      <c r="J30" s="6">
        <v>0</v>
      </c>
      <c r="K30" s="131"/>
    </row>
    <row r="31" spans="2:11" ht="15.75" customHeight="1" thickBot="1" x14ac:dyDescent="0.3">
      <c r="B31" s="124" t="s">
        <v>95</v>
      </c>
      <c r="C31" s="162" t="s">
        <v>96</v>
      </c>
      <c r="D31" s="53" t="s">
        <v>2</v>
      </c>
      <c r="E31" s="132" t="s">
        <v>65</v>
      </c>
      <c r="F31" s="8">
        <f t="shared" ref="F31:F33" si="13">SUM(G31:J31)</f>
        <v>0</v>
      </c>
      <c r="G31" s="8">
        <f>SUM(G32:G33)</f>
        <v>0</v>
      </c>
      <c r="H31" s="8">
        <f t="shared" ref="H31:I31" si="14">SUM(H32:H33)</f>
        <v>0</v>
      </c>
      <c r="I31" s="8">
        <f t="shared" si="14"/>
        <v>0</v>
      </c>
      <c r="J31" s="8">
        <f>SUM(J32:J33)</f>
        <v>0</v>
      </c>
      <c r="K31" s="130" t="s">
        <v>36</v>
      </c>
    </row>
    <row r="32" spans="2:11" ht="15.75" thickBot="1" x14ac:dyDescent="0.3">
      <c r="B32" s="125"/>
      <c r="C32" s="141"/>
      <c r="D32" s="60" t="s">
        <v>61</v>
      </c>
      <c r="E32" s="131"/>
      <c r="F32" s="6">
        <f t="shared" si="13"/>
        <v>0</v>
      </c>
      <c r="G32" s="6">
        <v>0</v>
      </c>
      <c r="H32" s="6">
        <v>0</v>
      </c>
      <c r="I32" s="6">
        <v>0</v>
      </c>
      <c r="J32" s="6">
        <v>0</v>
      </c>
      <c r="K32" s="131"/>
    </row>
    <row r="33" spans="2:11" ht="15.75" thickBot="1" x14ac:dyDescent="0.3">
      <c r="B33" s="126"/>
      <c r="C33" s="163"/>
      <c r="D33" s="54" t="s">
        <v>62</v>
      </c>
      <c r="E33" s="133"/>
      <c r="F33" s="6">
        <f t="shared" si="13"/>
        <v>0</v>
      </c>
      <c r="G33" s="6">
        <v>0</v>
      </c>
      <c r="H33" s="6">
        <v>0</v>
      </c>
      <c r="I33" s="6">
        <v>0</v>
      </c>
      <c r="J33" s="6">
        <v>0</v>
      </c>
      <c r="K33" s="131"/>
    </row>
    <row r="34" spans="2:11" ht="15.75" customHeight="1" thickBot="1" x14ac:dyDescent="0.3">
      <c r="B34" s="124" t="s">
        <v>131</v>
      </c>
      <c r="C34" s="170" t="s">
        <v>200</v>
      </c>
      <c r="D34" s="53" t="s">
        <v>2</v>
      </c>
      <c r="E34" s="132" t="s">
        <v>65</v>
      </c>
      <c r="F34" s="8">
        <f t="shared" ref="F34:F42" si="15">SUM(G34:J34)</f>
        <v>0</v>
      </c>
      <c r="G34" s="8">
        <f>SUM(G35:G36)</f>
        <v>0</v>
      </c>
      <c r="H34" s="8">
        <f t="shared" ref="H34:I34" si="16">SUM(H35:H36)</f>
        <v>0</v>
      </c>
      <c r="I34" s="8">
        <f t="shared" si="16"/>
        <v>0</v>
      </c>
      <c r="J34" s="8">
        <f>SUM(J35:J36)</f>
        <v>0</v>
      </c>
      <c r="K34" s="130" t="s">
        <v>134</v>
      </c>
    </row>
    <row r="35" spans="2:11" ht="15.75" thickBot="1" x14ac:dyDescent="0.3">
      <c r="B35" s="125"/>
      <c r="C35" s="171"/>
      <c r="D35" s="60" t="s">
        <v>61</v>
      </c>
      <c r="E35" s="131"/>
      <c r="F35" s="6">
        <f t="shared" si="15"/>
        <v>0</v>
      </c>
      <c r="G35" s="6">
        <v>0</v>
      </c>
      <c r="H35" s="6">
        <v>0</v>
      </c>
      <c r="I35" s="6">
        <v>0</v>
      </c>
      <c r="J35" s="6">
        <v>0</v>
      </c>
      <c r="K35" s="131"/>
    </row>
    <row r="36" spans="2:11" ht="23.25" customHeight="1" thickBot="1" x14ac:dyDescent="0.3">
      <c r="B36" s="126"/>
      <c r="C36" s="172"/>
      <c r="D36" s="54" t="s">
        <v>62</v>
      </c>
      <c r="E36" s="133"/>
      <c r="F36" s="6">
        <f t="shared" si="15"/>
        <v>0</v>
      </c>
      <c r="G36" s="6">
        <v>0</v>
      </c>
      <c r="H36" s="6">
        <v>0</v>
      </c>
      <c r="I36" s="6">
        <v>0</v>
      </c>
      <c r="J36" s="6">
        <v>0</v>
      </c>
      <c r="K36" s="131"/>
    </row>
    <row r="37" spans="2:11" ht="15.75" thickBot="1" x14ac:dyDescent="0.3">
      <c r="B37" s="124" t="s">
        <v>132</v>
      </c>
      <c r="C37" s="170" t="s">
        <v>136</v>
      </c>
      <c r="D37" s="53" t="s">
        <v>2</v>
      </c>
      <c r="E37" s="132" t="s">
        <v>65</v>
      </c>
      <c r="F37" s="8">
        <f t="shared" ref="F37:F39" si="17">SUM(G37:J37)</f>
        <v>0</v>
      </c>
      <c r="G37" s="8">
        <f>SUM(G38:G39)</f>
        <v>0</v>
      </c>
      <c r="H37" s="8">
        <f t="shared" ref="H37:I37" si="18">SUM(H38:H39)</f>
        <v>0</v>
      </c>
      <c r="I37" s="8">
        <f t="shared" si="18"/>
        <v>0</v>
      </c>
      <c r="J37" s="8">
        <f>SUM(J38:J39)</f>
        <v>0</v>
      </c>
      <c r="K37" s="130" t="s">
        <v>36</v>
      </c>
    </row>
    <row r="38" spans="2:11" ht="15.75" thickBot="1" x14ac:dyDescent="0.3">
      <c r="B38" s="125"/>
      <c r="C38" s="171"/>
      <c r="D38" s="60" t="s">
        <v>61</v>
      </c>
      <c r="E38" s="131"/>
      <c r="F38" s="6">
        <f t="shared" si="17"/>
        <v>0</v>
      </c>
      <c r="G38" s="6">
        <v>0</v>
      </c>
      <c r="H38" s="6">
        <v>0</v>
      </c>
      <c r="I38" s="6">
        <v>0</v>
      </c>
      <c r="J38" s="6">
        <v>0</v>
      </c>
      <c r="K38" s="131"/>
    </row>
    <row r="39" spans="2:11" ht="15.75" thickBot="1" x14ac:dyDescent="0.3">
      <c r="B39" s="126"/>
      <c r="C39" s="172"/>
      <c r="D39" s="54" t="s">
        <v>62</v>
      </c>
      <c r="E39" s="133"/>
      <c r="F39" s="6">
        <f t="shared" si="17"/>
        <v>0</v>
      </c>
      <c r="G39" s="6">
        <v>0</v>
      </c>
      <c r="H39" s="6">
        <v>0</v>
      </c>
      <c r="I39" s="6">
        <v>0</v>
      </c>
      <c r="J39" s="6">
        <v>0</v>
      </c>
      <c r="K39" s="131"/>
    </row>
    <row r="40" spans="2:11" ht="15.75" thickBot="1" x14ac:dyDescent="0.3">
      <c r="B40" s="124" t="s">
        <v>135</v>
      </c>
      <c r="C40" s="170" t="s">
        <v>133</v>
      </c>
      <c r="D40" s="53" t="s">
        <v>2</v>
      </c>
      <c r="E40" s="132" t="s">
        <v>65</v>
      </c>
      <c r="F40" s="8">
        <f t="shared" si="15"/>
        <v>0</v>
      </c>
      <c r="G40" s="8">
        <f>SUM(G41:G42)</f>
        <v>0</v>
      </c>
      <c r="H40" s="8">
        <f t="shared" ref="H40:I40" si="19">SUM(H41:H42)</f>
        <v>0</v>
      </c>
      <c r="I40" s="8">
        <f t="shared" si="19"/>
        <v>0</v>
      </c>
      <c r="J40" s="8">
        <f>SUM(J41:J42)</f>
        <v>0</v>
      </c>
      <c r="K40" s="130" t="s">
        <v>36</v>
      </c>
    </row>
    <row r="41" spans="2:11" ht="15.75" thickBot="1" x14ac:dyDescent="0.3">
      <c r="B41" s="125"/>
      <c r="C41" s="171"/>
      <c r="D41" s="60" t="s">
        <v>61</v>
      </c>
      <c r="E41" s="131"/>
      <c r="F41" s="6">
        <f t="shared" si="15"/>
        <v>0</v>
      </c>
      <c r="G41" s="6">
        <v>0</v>
      </c>
      <c r="H41" s="6">
        <v>0</v>
      </c>
      <c r="I41" s="6">
        <v>0</v>
      </c>
      <c r="J41" s="6">
        <v>0</v>
      </c>
      <c r="K41" s="131"/>
    </row>
    <row r="42" spans="2:11" ht="15.75" thickBot="1" x14ac:dyDescent="0.3">
      <c r="B42" s="126"/>
      <c r="C42" s="172"/>
      <c r="D42" s="54" t="s">
        <v>62</v>
      </c>
      <c r="E42" s="133"/>
      <c r="F42" s="6">
        <f t="shared" si="15"/>
        <v>0</v>
      </c>
      <c r="G42" s="6">
        <v>0</v>
      </c>
      <c r="H42" s="6">
        <v>0</v>
      </c>
      <c r="I42" s="6">
        <v>0</v>
      </c>
      <c r="J42" s="6">
        <v>0</v>
      </c>
      <c r="K42" s="131"/>
    </row>
    <row r="43" spans="2:11" ht="15.75" thickBot="1" x14ac:dyDescent="0.3">
      <c r="B43" s="156">
        <v>2</v>
      </c>
      <c r="C43" s="164" t="s">
        <v>34</v>
      </c>
      <c r="D43" s="50" t="s">
        <v>2</v>
      </c>
      <c r="E43" s="181" t="s">
        <v>64</v>
      </c>
      <c r="F43" s="11">
        <f>G43+H43+I43+J43</f>
        <v>10493</v>
      </c>
      <c r="G43" s="11">
        <f t="shared" ref="G43" si="20">G46</f>
        <v>0</v>
      </c>
      <c r="H43" s="11">
        <f>H46+H49</f>
        <v>4653</v>
      </c>
      <c r="I43" s="11">
        <f t="shared" ref="I43:J45" si="21">I46+I49</f>
        <v>0</v>
      </c>
      <c r="J43" s="11">
        <f t="shared" si="21"/>
        <v>5840</v>
      </c>
      <c r="K43" s="159" t="s">
        <v>3</v>
      </c>
    </row>
    <row r="44" spans="2:11" ht="15.75" thickBot="1" x14ac:dyDescent="0.3">
      <c r="B44" s="157"/>
      <c r="C44" s="165"/>
      <c r="D44" s="58" t="s">
        <v>61</v>
      </c>
      <c r="E44" s="160"/>
      <c r="F44" s="11">
        <f t="shared" ref="F44:F45" si="22">G44+H44+I44+J44</f>
        <v>10493</v>
      </c>
      <c r="G44" s="11">
        <f t="shared" ref="G44" si="23">G47</f>
        <v>0</v>
      </c>
      <c r="H44" s="11">
        <f>H47+H50</f>
        <v>4653</v>
      </c>
      <c r="I44" s="11">
        <f t="shared" si="21"/>
        <v>0</v>
      </c>
      <c r="J44" s="11">
        <f t="shared" si="21"/>
        <v>5840</v>
      </c>
      <c r="K44" s="160"/>
    </row>
    <row r="45" spans="2:11" ht="15.75" thickBot="1" x14ac:dyDescent="0.3">
      <c r="B45" s="158"/>
      <c r="C45" s="166"/>
      <c r="D45" s="50" t="s">
        <v>62</v>
      </c>
      <c r="E45" s="182"/>
      <c r="F45" s="11">
        <f t="shared" si="22"/>
        <v>0</v>
      </c>
      <c r="G45" s="11">
        <f>G48</f>
        <v>0</v>
      </c>
      <c r="H45" s="11">
        <f>H48+H51</f>
        <v>0</v>
      </c>
      <c r="I45" s="11">
        <f t="shared" si="21"/>
        <v>0</v>
      </c>
      <c r="J45" s="11">
        <f t="shared" si="21"/>
        <v>0</v>
      </c>
      <c r="K45" s="161"/>
    </row>
    <row r="46" spans="2:11" ht="15.75" thickBot="1" x14ac:dyDescent="0.3">
      <c r="B46" s="124" t="s">
        <v>12</v>
      </c>
      <c r="C46" s="127" t="s">
        <v>35</v>
      </c>
      <c r="D46" s="61" t="s">
        <v>2</v>
      </c>
      <c r="E46" s="132" t="s">
        <v>64</v>
      </c>
      <c r="F46" s="6">
        <f>SUM(G46:J46)</f>
        <v>7455</v>
      </c>
      <c r="G46" s="6">
        <f>SUM(G47:G48)</f>
        <v>0</v>
      </c>
      <c r="H46" s="6">
        <f t="shared" ref="H46:J46" si="24">SUM(H47:H48)</f>
        <v>1615</v>
      </c>
      <c r="I46" s="6">
        <f t="shared" si="24"/>
        <v>0</v>
      </c>
      <c r="J46" s="6">
        <f t="shared" si="24"/>
        <v>5840</v>
      </c>
      <c r="K46" s="130" t="s">
        <v>36</v>
      </c>
    </row>
    <row r="47" spans="2:11" ht="15.75" thickBot="1" x14ac:dyDescent="0.3">
      <c r="B47" s="125"/>
      <c r="C47" s="128"/>
      <c r="D47" s="61" t="s">
        <v>61</v>
      </c>
      <c r="E47" s="131"/>
      <c r="F47" s="6">
        <f t="shared" ref="F47:F48" si="25">SUM(G47:J47)</f>
        <v>7455</v>
      </c>
      <c r="G47" s="6">
        <v>0</v>
      </c>
      <c r="H47" s="6">
        <v>1615</v>
      </c>
      <c r="I47" s="6">
        <v>0</v>
      </c>
      <c r="J47" s="6">
        <v>5840</v>
      </c>
      <c r="K47" s="131"/>
    </row>
    <row r="48" spans="2:11" ht="15.75" thickBot="1" x14ac:dyDescent="0.3">
      <c r="B48" s="126"/>
      <c r="C48" s="129"/>
      <c r="D48" s="55" t="s">
        <v>62</v>
      </c>
      <c r="E48" s="133"/>
      <c r="F48" s="6">
        <f t="shared" si="25"/>
        <v>0</v>
      </c>
      <c r="G48" s="6">
        <v>0</v>
      </c>
      <c r="H48" s="6">
        <v>0</v>
      </c>
      <c r="I48" s="6">
        <v>0</v>
      </c>
      <c r="J48" s="6">
        <v>0</v>
      </c>
      <c r="K48" s="131"/>
    </row>
    <row r="49" spans="2:11" ht="15.75" thickBot="1" x14ac:dyDescent="0.3">
      <c r="B49" s="124" t="s">
        <v>13</v>
      </c>
      <c r="C49" s="127" t="s">
        <v>130</v>
      </c>
      <c r="D49" s="61" t="s">
        <v>2</v>
      </c>
      <c r="E49" s="132" t="s">
        <v>64</v>
      </c>
      <c r="F49" s="6">
        <f>SUM(G49:J49)</f>
        <v>3038</v>
      </c>
      <c r="G49" s="6">
        <f>SUM(G50:G51)</f>
        <v>0</v>
      </c>
      <c r="H49" s="6">
        <f t="shared" ref="H49:J49" si="26">SUM(H50:H51)</f>
        <v>3038</v>
      </c>
      <c r="I49" s="6">
        <f t="shared" si="26"/>
        <v>0</v>
      </c>
      <c r="J49" s="6">
        <f t="shared" si="26"/>
        <v>0</v>
      </c>
      <c r="K49" s="130" t="s">
        <v>36</v>
      </c>
    </row>
    <row r="50" spans="2:11" ht="15.75" thickBot="1" x14ac:dyDescent="0.3">
      <c r="B50" s="125"/>
      <c r="C50" s="128"/>
      <c r="D50" s="61" t="s">
        <v>61</v>
      </c>
      <c r="E50" s="131"/>
      <c r="F50" s="6">
        <f t="shared" ref="F50:F51" si="27">SUM(G50:J50)</f>
        <v>3038</v>
      </c>
      <c r="G50" s="6">
        <v>0</v>
      </c>
      <c r="H50" s="6">
        <v>3038</v>
      </c>
      <c r="I50" s="6">
        <v>0</v>
      </c>
      <c r="J50" s="6">
        <v>0</v>
      </c>
      <c r="K50" s="131"/>
    </row>
    <row r="51" spans="2:11" ht="15.75" thickBot="1" x14ac:dyDescent="0.3">
      <c r="B51" s="126"/>
      <c r="C51" s="129"/>
      <c r="D51" s="55" t="s">
        <v>62</v>
      </c>
      <c r="E51" s="133"/>
      <c r="F51" s="6">
        <f t="shared" si="27"/>
        <v>0</v>
      </c>
      <c r="G51" s="6">
        <v>0</v>
      </c>
      <c r="H51" s="6">
        <v>0</v>
      </c>
      <c r="I51" s="6">
        <v>0</v>
      </c>
      <c r="J51" s="6">
        <v>0</v>
      </c>
      <c r="K51" s="131"/>
    </row>
    <row r="52" spans="2:11" ht="15.75" thickBot="1" x14ac:dyDescent="0.3">
      <c r="B52" s="156">
        <v>3</v>
      </c>
      <c r="C52" s="164" t="s">
        <v>39</v>
      </c>
      <c r="D52" s="58" t="s">
        <v>2</v>
      </c>
      <c r="E52" s="181" t="s">
        <v>64</v>
      </c>
      <c r="F52" s="11">
        <f>SUM(G52:J52)</f>
        <v>14846</v>
      </c>
      <c r="G52" s="11">
        <f>G55+G58</f>
        <v>0</v>
      </c>
      <c r="H52" s="11">
        <f t="shared" ref="G52:J54" si="28">H55+H58</f>
        <v>6260</v>
      </c>
      <c r="I52" s="11">
        <f t="shared" si="28"/>
        <v>4260</v>
      </c>
      <c r="J52" s="11">
        <f t="shared" si="28"/>
        <v>4326</v>
      </c>
      <c r="K52" s="159" t="s">
        <v>3</v>
      </c>
    </row>
    <row r="53" spans="2:11" ht="15.75" thickBot="1" x14ac:dyDescent="0.3">
      <c r="B53" s="157"/>
      <c r="C53" s="165"/>
      <c r="D53" s="58" t="s">
        <v>61</v>
      </c>
      <c r="E53" s="160"/>
      <c r="F53" s="11">
        <f t="shared" ref="F53:F54" si="29">SUM(G53:J53)</f>
        <v>14846</v>
      </c>
      <c r="G53" s="11">
        <f>G56+G59</f>
        <v>0</v>
      </c>
      <c r="H53" s="11">
        <f t="shared" ref="H53:J53" si="30">H56+H59</f>
        <v>6260</v>
      </c>
      <c r="I53" s="11">
        <f t="shared" si="30"/>
        <v>4260</v>
      </c>
      <c r="J53" s="11">
        <f t="shared" si="30"/>
        <v>4326</v>
      </c>
      <c r="K53" s="160"/>
    </row>
    <row r="54" spans="2:11" ht="15.75" thickBot="1" x14ac:dyDescent="0.3">
      <c r="B54" s="158"/>
      <c r="C54" s="166"/>
      <c r="D54" s="50" t="s">
        <v>62</v>
      </c>
      <c r="E54" s="182"/>
      <c r="F54" s="11">
        <f t="shared" si="29"/>
        <v>0</v>
      </c>
      <c r="G54" s="11">
        <f t="shared" si="28"/>
        <v>0</v>
      </c>
      <c r="H54" s="11">
        <f t="shared" ref="H54:J54" si="31">H57+H60</f>
        <v>0</v>
      </c>
      <c r="I54" s="11">
        <f t="shared" si="31"/>
        <v>0</v>
      </c>
      <c r="J54" s="11">
        <f t="shared" si="31"/>
        <v>0</v>
      </c>
      <c r="K54" s="161"/>
    </row>
    <row r="55" spans="2:11" ht="15.75" thickBot="1" x14ac:dyDescent="0.3">
      <c r="B55" s="124" t="s">
        <v>15</v>
      </c>
      <c r="C55" s="167" t="s">
        <v>40</v>
      </c>
      <c r="D55" s="59" t="s">
        <v>2</v>
      </c>
      <c r="E55" s="132" t="s">
        <v>64</v>
      </c>
      <c r="F55" s="6">
        <f>SUM(G55:J55)</f>
        <v>400</v>
      </c>
      <c r="G55" s="6">
        <f>SUM(G56:G57)</f>
        <v>0</v>
      </c>
      <c r="H55" s="6">
        <f t="shared" ref="H55:J55" si="32">SUM(H56:H57)</f>
        <v>300</v>
      </c>
      <c r="I55" s="6">
        <f t="shared" si="32"/>
        <v>100</v>
      </c>
      <c r="J55" s="6">
        <f t="shared" si="32"/>
        <v>0</v>
      </c>
      <c r="K55" s="130" t="s">
        <v>17</v>
      </c>
    </row>
    <row r="56" spans="2:11" ht="15.75" thickBot="1" x14ac:dyDescent="0.3">
      <c r="B56" s="125"/>
      <c r="C56" s="168"/>
      <c r="D56" s="59" t="s">
        <v>61</v>
      </c>
      <c r="E56" s="131"/>
      <c r="F56" s="6">
        <f t="shared" ref="F56:F57" si="33">SUM(G56:J56)</f>
        <v>400</v>
      </c>
      <c r="G56" s="6">
        <v>0</v>
      </c>
      <c r="H56" s="6">
        <v>300</v>
      </c>
      <c r="I56" s="6">
        <v>100</v>
      </c>
      <c r="J56" s="6">
        <v>0</v>
      </c>
      <c r="K56" s="131"/>
    </row>
    <row r="57" spans="2:11" ht="15.75" thickBot="1" x14ac:dyDescent="0.3">
      <c r="B57" s="126"/>
      <c r="C57" s="169"/>
      <c r="D57" s="51" t="s">
        <v>62</v>
      </c>
      <c r="E57" s="133"/>
      <c r="F57" s="6">
        <f t="shared" si="33"/>
        <v>0</v>
      </c>
      <c r="G57" s="6">
        <v>0</v>
      </c>
      <c r="H57" s="6">
        <v>0</v>
      </c>
      <c r="I57" s="6">
        <v>0</v>
      </c>
      <c r="J57" s="6">
        <v>0</v>
      </c>
      <c r="K57" s="145"/>
    </row>
    <row r="58" spans="2:11" ht="15.75" customHeight="1" thickBot="1" x14ac:dyDescent="0.3">
      <c r="B58" s="124" t="s">
        <v>16</v>
      </c>
      <c r="C58" s="162" t="s">
        <v>41</v>
      </c>
      <c r="D58" s="60" t="s">
        <v>2</v>
      </c>
      <c r="E58" s="132" t="s">
        <v>64</v>
      </c>
      <c r="F58" s="6">
        <f>SUM(G58:J58)</f>
        <v>14446</v>
      </c>
      <c r="G58" s="6">
        <f>SUM(G59:G60)</f>
        <v>0</v>
      </c>
      <c r="H58" s="6">
        <f t="shared" ref="H58:J58" si="34">SUM(H59:H60)</f>
        <v>5960</v>
      </c>
      <c r="I58" s="6">
        <f t="shared" si="34"/>
        <v>4160</v>
      </c>
      <c r="J58" s="6">
        <f t="shared" si="34"/>
        <v>4326</v>
      </c>
      <c r="K58" s="130" t="s">
        <v>36</v>
      </c>
    </row>
    <row r="59" spans="2:11" ht="15.75" thickBot="1" x14ac:dyDescent="0.3">
      <c r="B59" s="125"/>
      <c r="C59" s="141"/>
      <c r="D59" s="52" t="s">
        <v>61</v>
      </c>
      <c r="E59" s="131"/>
      <c r="F59" s="6">
        <f t="shared" ref="F59:F60" si="35">SUM(G59:J59)</f>
        <v>14446</v>
      </c>
      <c r="G59" s="6">
        <v>0</v>
      </c>
      <c r="H59" s="6">
        <v>5960</v>
      </c>
      <c r="I59" s="6">
        <v>4160</v>
      </c>
      <c r="J59" s="6">
        <v>4326</v>
      </c>
      <c r="K59" s="131"/>
    </row>
    <row r="60" spans="2:11" ht="15.75" thickBot="1" x14ac:dyDescent="0.3">
      <c r="B60" s="125"/>
      <c r="C60" s="141"/>
      <c r="D60" s="60" t="s">
        <v>62</v>
      </c>
      <c r="E60" s="133"/>
      <c r="F60" s="68">
        <f t="shared" si="35"/>
        <v>0</v>
      </c>
      <c r="G60" s="8">
        <v>0</v>
      </c>
      <c r="H60" s="8">
        <v>0</v>
      </c>
      <c r="I60" s="8">
        <v>0</v>
      </c>
      <c r="J60" s="8">
        <v>0</v>
      </c>
      <c r="K60" s="131"/>
    </row>
    <row r="61" spans="2:11" ht="15.75" customHeight="1" thickBot="1" x14ac:dyDescent="0.3">
      <c r="B61" s="147" t="s">
        <v>37</v>
      </c>
      <c r="C61" s="148"/>
      <c r="D61" s="148"/>
      <c r="E61" s="148"/>
      <c r="F61" s="148"/>
      <c r="G61" s="148"/>
      <c r="H61" s="148"/>
      <c r="I61" s="148"/>
      <c r="J61" s="148"/>
      <c r="K61" s="149"/>
    </row>
    <row r="62" spans="2:11" ht="15.75" thickBot="1" x14ac:dyDescent="0.3">
      <c r="B62" s="183"/>
      <c r="C62" s="143" t="s">
        <v>38</v>
      </c>
      <c r="D62" s="49" t="s">
        <v>2</v>
      </c>
      <c r="E62" s="134" t="s">
        <v>64</v>
      </c>
      <c r="F62" s="9">
        <f>SUM(G62:J62)</f>
        <v>11454</v>
      </c>
      <c r="G62" s="9">
        <f>G65</f>
        <v>0</v>
      </c>
      <c r="H62" s="9">
        <f t="shared" ref="H62:J62" si="36">H65</f>
        <v>10954</v>
      </c>
      <c r="I62" s="9">
        <f t="shared" si="36"/>
        <v>200</v>
      </c>
      <c r="J62" s="9">
        <f t="shared" si="36"/>
        <v>300</v>
      </c>
      <c r="K62" s="134"/>
    </row>
    <row r="63" spans="2:11" ht="15.75" thickBot="1" x14ac:dyDescent="0.3">
      <c r="B63" s="184"/>
      <c r="C63" s="143"/>
      <c r="D63" s="57" t="s">
        <v>61</v>
      </c>
      <c r="E63" s="135"/>
      <c r="F63" s="9">
        <f t="shared" ref="F63:F64" si="37">SUM(G63:J63)</f>
        <v>11454</v>
      </c>
      <c r="G63" s="9">
        <f t="shared" ref="G63:G64" si="38">G66</f>
        <v>0</v>
      </c>
      <c r="H63" s="9">
        <f t="shared" ref="H63:J63" si="39">H66</f>
        <v>10954</v>
      </c>
      <c r="I63" s="9">
        <f t="shared" si="39"/>
        <v>200</v>
      </c>
      <c r="J63" s="9">
        <f t="shared" si="39"/>
        <v>300</v>
      </c>
      <c r="K63" s="135"/>
    </row>
    <row r="64" spans="2:11" ht="15.75" thickBot="1" x14ac:dyDescent="0.3">
      <c r="B64" s="185"/>
      <c r="C64" s="144"/>
      <c r="D64" s="49" t="s">
        <v>62</v>
      </c>
      <c r="E64" s="177"/>
      <c r="F64" s="9">
        <f t="shared" si="37"/>
        <v>0</v>
      </c>
      <c r="G64" s="9">
        <f t="shared" si="38"/>
        <v>0</v>
      </c>
      <c r="H64" s="9">
        <f t="shared" ref="H64:J64" si="40">H67</f>
        <v>0</v>
      </c>
      <c r="I64" s="9">
        <f t="shared" si="40"/>
        <v>0</v>
      </c>
      <c r="J64" s="9">
        <f t="shared" si="40"/>
        <v>0</v>
      </c>
      <c r="K64" s="136"/>
    </row>
    <row r="65" spans="2:11" ht="15.75" thickBot="1" x14ac:dyDescent="0.3">
      <c r="B65" s="186" t="s">
        <v>10</v>
      </c>
      <c r="C65" s="138" t="s">
        <v>7</v>
      </c>
      <c r="D65" s="62" t="s">
        <v>2</v>
      </c>
      <c r="E65" s="181" t="s">
        <v>64</v>
      </c>
      <c r="F65" s="11">
        <f>SUM(G65:J65)</f>
        <v>11454</v>
      </c>
      <c r="G65" s="11">
        <f t="shared" ref="G65:J67" si="41">G68+G71+G74+G77</f>
        <v>0</v>
      </c>
      <c r="H65" s="11">
        <f t="shared" si="41"/>
        <v>10954</v>
      </c>
      <c r="I65" s="11">
        <f t="shared" si="41"/>
        <v>200</v>
      </c>
      <c r="J65" s="11">
        <f t="shared" si="41"/>
        <v>300</v>
      </c>
      <c r="K65" s="160" t="s">
        <v>3</v>
      </c>
    </row>
    <row r="66" spans="2:11" ht="18" customHeight="1" thickBot="1" x14ac:dyDescent="0.3">
      <c r="B66" s="186"/>
      <c r="C66" s="138"/>
      <c r="D66" s="56" t="s">
        <v>61</v>
      </c>
      <c r="E66" s="160"/>
      <c r="F66" s="11">
        <f t="shared" ref="F66:F67" si="42">SUM(G66:J66)</f>
        <v>11454</v>
      </c>
      <c r="G66" s="11">
        <f t="shared" si="41"/>
        <v>0</v>
      </c>
      <c r="H66" s="11">
        <f t="shared" ref="H66:J66" si="43">H69+H72+H75+H78</f>
        <v>10954</v>
      </c>
      <c r="I66" s="11">
        <f t="shared" si="43"/>
        <v>200</v>
      </c>
      <c r="J66" s="11">
        <f t="shared" si="43"/>
        <v>300</v>
      </c>
      <c r="K66" s="160"/>
    </row>
    <row r="67" spans="2:11" ht="18.75" customHeight="1" thickBot="1" x14ac:dyDescent="0.3">
      <c r="B67" s="186"/>
      <c r="C67" s="139"/>
      <c r="D67" s="62" t="s">
        <v>62</v>
      </c>
      <c r="E67" s="182"/>
      <c r="F67" s="11">
        <f t="shared" si="42"/>
        <v>0</v>
      </c>
      <c r="G67" s="11">
        <f t="shared" si="41"/>
        <v>0</v>
      </c>
      <c r="H67" s="11">
        <f t="shared" ref="H67:J67" si="44">H70+H73+H76+H79</f>
        <v>0</v>
      </c>
      <c r="I67" s="11">
        <f t="shared" si="44"/>
        <v>0</v>
      </c>
      <c r="J67" s="11">
        <f t="shared" si="44"/>
        <v>0</v>
      </c>
      <c r="K67" s="161"/>
    </row>
    <row r="68" spans="2:11" ht="15.75" customHeight="1" thickBot="1" x14ac:dyDescent="0.3">
      <c r="B68" s="137" t="s">
        <v>9</v>
      </c>
      <c r="C68" s="140" t="s">
        <v>43</v>
      </c>
      <c r="D68" s="52" t="s">
        <v>2</v>
      </c>
      <c r="E68" s="132" t="s">
        <v>64</v>
      </c>
      <c r="F68" s="39">
        <f>SUM(G68:J68)</f>
        <v>11340</v>
      </c>
      <c r="G68" s="39">
        <f>SUM(G69:G70)</f>
        <v>0</v>
      </c>
      <c r="H68" s="39">
        <f>SUM(H69:H70)</f>
        <v>10840</v>
      </c>
      <c r="I68" s="39">
        <f t="shared" ref="I68:J68" si="45">SUM(I69:I70)</f>
        <v>200</v>
      </c>
      <c r="J68" s="39">
        <f t="shared" si="45"/>
        <v>300</v>
      </c>
      <c r="K68" s="130" t="s">
        <v>3</v>
      </c>
    </row>
    <row r="69" spans="2:11" ht="15.75" thickBot="1" x14ac:dyDescent="0.3">
      <c r="B69" s="125"/>
      <c r="C69" s="141"/>
      <c r="D69" s="60" t="s">
        <v>61</v>
      </c>
      <c r="E69" s="131"/>
      <c r="F69" s="39">
        <f t="shared" ref="F69:F73" si="46">SUM(G69:J69)</f>
        <v>11340</v>
      </c>
      <c r="G69" s="39">
        <v>0</v>
      </c>
      <c r="H69" s="39">
        <v>10840</v>
      </c>
      <c r="I69" s="39">
        <v>200</v>
      </c>
      <c r="J69" s="39">
        <v>300</v>
      </c>
      <c r="K69" s="131"/>
    </row>
    <row r="70" spans="2:11" ht="15.75" thickBot="1" x14ac:dyDescent="0.3">
      <c r="B70" s="126"/>
      <c r="C70" s="142"/>
      <c r="D70" s="52" t="s">
        <v>62</v>
      </c>
      <c r="E70" s="133"/>
      <c r="F70" s="39">
        <f t="shared" si="46"/>
        <v>0</v>
      </c>
      <c r="G70" s="39">
        <v>0</v>
      </c>
      <c r="H70" s="39">
        <v>0</v>
      </c>
      <c r="I70" s="39">
        <v>0</v>
      </c>
      <c r="J70" s="39">
        <v>0</v>
      </c>
      <c r="K70" s="145"/>
    </row>
    <row r="71" spans="2:11" ht="15.75" customHeight="1" thickBot="1" x14ac:dyDescent="0.3">
      <c r="B71" s="124" t="s">
        <v>11</v>
      </c>
      <c r="C71" s="140" t="s">
        <v>42</v>
      </c>
      <c r="D71" s="60" t="s">
        <v>2</v>
      </c>
      <c r="E71" s="132">
        <v>2022</v>
      </c>
      <c r="F71" s="39">
        <f t="shared" si="46"/>
        <v>114</v>
      </c>
      <c r="G71" s="39">
        <f>SUM(G72:G73)</f>
        <v>0</v>
      </c>
      <c r="H71" s="39">
        <f t="shared" ref="H71:J71" si="47">SUM(H72:H73)</f>
        <v>114</v>
      </c>
      <c r="I71" s="39">
        <f t="shared" si="47"/>
        <v>0</v>
      </c>
      <c r="J71" s="39">
        <f t="shared" si="47"/>
        <v>0</v>
      </c>
      <c r="K71" s="130" t="s">
        <v>36</v>
      </c>
    </row>
    <row r="72" spans="2:11" ht="15.75" thickBot="1" x14ac:dyDescent="0.3">
      <c r="B72" s="125"/>
      <c r="C72" s="141"/>
      <c r="D72" s="52" t="s">
        <v>61</v>
      </c>
      <c r="E72" s="131"/>
      <c r="F72" s="39">
        <f>SUM(G72:J72)</f>
        <v>114</v>
      </c>
      <c r="G72" s="39">
        <v>0</v>
      </c>
      <c r="H72" s="39">
        <v>114</v>
      </c>
      <c r="I72" s="39">
        <v>0</v>
      </c>
      <c r="J72" s="39">
        <v>0</v>
      </c>
      <c r="K72" s="131"/>
    </row>
    <row r="73" spans="2:11" ht="15.75" thickBot="1" x14ac:dyDescent="0.3">
      <c r="B73" s="126"/>
      <c r="C73" s="142"/>
      <c r="D73" s="60" t="s">
        <v>62</v>
      </c>
      <c r="E73" s="133"/>
      <c r="F73" s="39">
        <f t="shared" si="46"/>
        <v>0</v>
      </c>
      <c r="G73" s="39">
        <v>0</v>
      </c>
      <c r="H73" s="39">
        <v>0</v>
      </c>
      <c r="I73" s="39">
        <v>0</v>
      </c>
      <c r="J73" s="39">
        <v>0</v>
      </c>
      <c r="K73" s="131"/>
    </row>
    <row r="74" spans="2:11" ht="15.75" customHeight="1" thickBot="1" x14ac:dyDescent="0.3">
      <c r="B74" s="124" t="s">
        <v>14</v>
      </c>
      <c r="C74" s="140" t="s">
        <v>45</v>
      </c>
      <c r="D74" s="52" t="s">
        <v>2</v>
      </c>
      <c r="E74" s="132" t="s">
        <v>65</v>
      </c>
      <c r="F74" s="39">
        <f t="shared" ref="F74" si="48">SUM(G74:J74)</f>
        <v>0</v>
      </c>
      <c r="G74" s="39">
        <f>SUM(G75:G76)</f>
        <v>0</v>
      </c>
      <c r="H74" s="39">
        <f t="shared" ref="H74:J74" si="49">SUM(H75:H76)</f>
        <v>0</v>
      </c>
      <c r="I74" s="39">
        <f t="shared" si="49"/>
        <v>0</v>
      </c>
      <c r="J74" s="39">
        <f t="shared" si="49"/>
        <v>0</v>
      </c>
      <c r="K74" s="130" t="s">
        <v>36</v>
      </c>
    </row>
    <row r="75" spans="2:11" ht="19.5" customHeight="1" thickBot="1" x14ac:dyDescent="0.3">
      <c r="B75" s="125"/>
      <c r="C75" s="141"/>
      <c r="D75" s="60" t="s">
        <v>61</v>
      </c>
      <c r="E75" s="131"/>
      <c r="F75" s="39">
        <f>SUM(G75:J75)</f>
        <v>0</v>
      </c>
      <c r="G75" s="39">
        <v>0</v>
      </c>
      <c r="H75" s="39">
        <v>0</v>
      </c>
      <c r="I75" s="39">
        <v>0</v>
      </c>
      <c r="J75" s="39">
        <v>0</v>
      </c>
      <c r="K75" s="131"/>
    </row>
    <row r="76" spans="2:11" ht="18" customHeight="1" thickBot="1" x14ac:dyDescent="0.3">
      <c r="B76" s="126"/>
      <c r="C76" s="142"/>
      <c r="D76" s="52" t="s">
        <v>62</v>
      </c>
      <c r="E76" s="133"/>
      <c r="F76" s="39">
        <f t="shared" ref="F76:F77" si="50">SUM(G76:J76)</f>
        <v>0</v>
      </c>
      <c r="G76" s="39">
        <v>0</v>
      </c>
      <c r="H76" s="39">
        <v>0</v>
      </c>
      <c r="I76" s="39">
        <v>0</v>
      </c>
      <c r="J76" s="39">
        <v>0</v>
      </c>
      <c r="K76" s="131"/>
    </row>
    <row r="77" spans="2:11" ht="15.75" customHeight="1" thickBot="1" x14ac:dyDescent="0.3">
      <c r="B77" s="124" t="s">
        <v>33</v>
      </c>
      <c r="C77" s="140" t="s">
        <v>44</v>
      </c>
      <c r="D77" s="60" t="s">
        <v>2</v>
      </c>
      <c r="E77" s="132" t="s">
        <v>65</v>
      </c>
      <c r="F77" s="39">
        <f t="shared" si="50"/>
        <v>0</v>
      </c>
      <c r="G77" s="39">
        <f>SUM(G78:G79)</f>
        <v>0</v>
      </c>
      <c r="H77" s="39">
        <f t="shared" ref="H77:J77" si="51">SUM(H78:H79)</f>
        <v>0</v>
      </c>
      <c r="I77" s="39">
        <f t="shared" si="51"/>
        <v>0</v>
      </c>
      <c r="J77" s="39">
        <f t="shared" si="51"/>
        <v>0</v>
      </c>
      <c r="K77" s="132" t="s">
        <v>36</v>
      </c>
    </row>
    <row r="78" spans="2:11" ht="20.25" customHeight="1" thickBot="1" x14ac:dyDescent="0.3">
      <c r="B78" s="125"/>
      <c r="C78" s="141"/>
      <c r="D78" s="52" t="s">
        <v>61</v>
      </c>
      <c r="E78" s="131"/>
      <c r="F78" s="39">
        <f>SUM(G78:J78)</f>
        <v>0</v>
      </c>
      <c r="G78" s="39">
        <v>0</v>
      </c>
      <c r="H78" s="39">
        <v>0</v>
      </c>
      <c r="I78" s="39">
        <v>0</v>
      </c>
      <c r="J78" s="39">
        <v>0</v>
      </c>
      <c r="K78" s="131"/>
    </row>
    <row r="79" spans="2:11" ht="15.75" thickBot="1" x14ac:dyDescent="0.3">
      <c r="B79" s="126"/>
      <c r="C79" s="142"/>
      <c r="D79" s="60" t="s">
        <v>62</v>
      </c>
      <c r="E79" s="133"/>
      <c r="F79" s="39">
        <f t="shared" ref="F79" si="52">SUM(G79:J79)</f>
        <v>0</v>
      </c>
      <c r="G79" s="39">
        <v>0</v>
      </c>
      <c r="H79" s="39">
        <v>0</v>
      </c>
      <c r="I79" s="39">
        <v>0</v>
      </c>
      <c r="J79" s="39">
        <v>0</v>
      </c>
      <c r="K79" s="133"/>
    </row>
    <row r="80" spans="2:11" x14ac:dyDescent="0.25">
      <c r="B80" s="123" t="s">
        <v>137</v>
      </c>
      <c r="C80" s="123"/>
      <c r="D80" s="123"/>
      <c r="E80" s="123"/>
      <c r="F80" s="123"/>
      <c r="G80" s="123"/>
      <c r="H80" s="123"/>
      <c r="I80" s="123"/>
      <c r="J80" s="123"/>
      <c r="K80" s="123"/>
    </row>
  </sheetData>
  <mergeCells count="103">
    <mergeCell ref="K52:K54"/>
    <mergeCell ref="B55:B57"/>
    <mergeCell ref="C55:C57"/>
    <mergeCell ref="K55:K57"/>
    <mergeCell ref="B58:B60"/>
    <mergeCell ref="C58:C60"/>
    <mergeCell ref="K58:K60"/>
    <mergeCell ref="B77:B79"/>
    <mergeCell ref="K65:K67"/>
    <mergeCell ref="B62:B64"/>
    <mergeCell ref="E68:E70"/>
    <mergeCell ref="E52:E54"/>
    <mergeCell ref="E55:E57"/>
    <mergeCell ref="E58:E60"/>
    <mergeCell ref="E62:E64"/>
    <mergeCell ref="E65:E67"/>
    <mergeCell ref="B65:B67"/>
    <mergeCell ref="B52:B54"/>
    <mergeCell ref="C52:C54"/>
    <mergeCell ref="K43:K45"/>
    <mergeCell ref="E28:E30"/>
    <mergeCell ref="E43:E45"/>
    <mergeCell ref="B31:B33"/>
    <mergeCell ref="C31:C33"/>
    <mergeCell ref="E31:E33"/>
    <mergeCell ref="K31:K33"/>
    <mergeCell ref="B37:B39"/>
    <mergeCell ref="K37:K39"/>
    <mergeCell ref="B34:B36"/>
    <mergeCell ref="C34:C36"/>
    <mergeCell ref="E34:E36"/>
    <mergeCell ref="K34:K36"/>
    <mergeCell ref="B40:B42"/>
    <mergeCell ref="C40:C42"/>
    <mergeCell ref="E40:E42"/>
    <mergeCell ref="K40:K42"/>
    <mergeCell ref="E37:E39"/>
    <mergeCell ref="B43:B45"/>
    <mergeCell ref="C43:C45"/>
    <mergeCell ref="B6:B7"/>
    <mergeCell ref="B4:K4"/>
    <mergeCell ref="F6:F7"/>
    <mergeCell ref="K6:K7"/>
    <mergeCell ref="K9:K11"/>
    <mergeCell ref="E6:E7"/>
    <mergeCell ref="B28:B30"/>
    <mergeCell ref="C28:C30"/>
    <mergeCell ref="K28:K30"/>
    <mergeCell ref="B9:B11"/>
    <mergeCell ref="C9:C11"/>
    <mergeCell ref="E9:E11"/>
    <mergeCell ref="E13:E15"/>
    <mergeCell ref="E16:E18"/>
    <mergeCell ref="E19:E21"/>
    <mergeCell ref="E22:E24"/>
    <mergeCell ref="F2:K2"/>
    <mergeCell ref="B61:K61"/>
    <mergeCell ref="B13:B15"/>
    <mergeCell ref="C13:C15"/>
    <mergeCell ref="K13:K15"/>
    <mergeCell ref="B12:K12"/>
    <mergeCell ref="C6:C7"/>
    <mergeCell ref="G6:J6"/>
    <mergeCell ref="B16:B18"/>
    <mergeCell ref="B19:B21"/>
    <mergeCell ref="B22:B24"/>
    <mergeCell ref="B25:B27"/>
    <mergeCell ref="K16:K18"/>
    <mergeCell ref="K19:K21"/>
    <mergeCell ref="K22:K24"/>
    <mergeCell ref="K25:K27"/>
    <mergeCell ref="C22:C24"/>
    <mergeCell ref="C25:C27"/>
    <mergeCell ref="C16:C18"/>
    <mergeCell ref="E25:E27"/>
    <mergeCell ref="C19:C21"/>
    <mergeCell ref="C49:C51"/>
    <mergeCell ref="E49:E51"/>
    <mergeCell ref="C37:C39"/>
    <mergeCell ref="B80:K80"/>
    <mergeCell ref="B46:B48"/>
    <mergeCell ref="C46:C48"/>
    <mergeCell ref="K46:K48"/>
    <mergeCell ref="E46:E48"/>
    <mergeCell ref="E74:E76"/>
    <mergeCell ref="K62:K64"/>
    <mergeCell ref="K71:K73"/>
    <mergeCell ref="B68:B70"/>
    <mergeCell ref="C65:C67"/>
    <mergeCell ref="C68:C70"/>
    <mergeCell ref="C62:C64"/>
    <mergeCell ref="E71:E73"/>
    <mergeCell ref="K68:K70"/>
    <mergeCell ref="B71:B73"/>
    <mergeCell ref="B49:B51"/>
    <mergeCell ref="K49:K51"/>
    <mergeCell ref="E77:E79"/>
    <mergeCell ref="B74:B76"/>
    <mergeCell ref="C71:C73"/>
    <mergeCell ref="C77:C79"/>
    <mergeCell ref="K77:K79"/>
    <mergeCell ref="C74:C76"/>
    <mergeCell ref="K74:K76"/>
  </mergeCells>
  <pageMargins left="0" right="0" top="0.19685039370078741" bottom="0.19685039370078741" header="0.31496062992125984" footer="0.31496062992125984"/>
  <pageSetup paperSize="9" scale="79" orientation="landscape" r:id="rId1"/>
  <rowBreaks count="1" manualBreakCount="1"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view="pageBreakPreview" topLeftCell="A28" zoomScale="110" zoomScaleNormal="100" zoomScaleSheetLayoutView="110" workbookViewId="0">
      <selection activeCell="D37" sqref="D37"/>
    </sheetView>
  </sheetViews>
  <sheetFormatPr defaultRowHeight="15" x14ac:dyDescent="0.25"/>
  <cols>
    <col min="1" max="1" width="2.7109375" customWidth="1"/>
    <col min="2" max="2" width="7.140625" style="14" customWidth="1"/>
    <col min="3" max="3" width="62.42578125" style="14" customWidth="1"/>
    <col min="4" max="4" width="72.85546875" style="14" customWidth="1"/>
    <col min="5" max="5" width="10.5703125" customWidth="1"/>
    <col min="6" max="6" width="10.85546875" customWidth="1"/>
    <col min="7" max="7" width="9.5703125" customWidth="1"/>
  </cols>
  <sheetData>
    <row r="1" spans="2:7" x14ac:dyDescent="0.25">
      <c r="B1" s="12"/>
      <c r="C1" s="12"/>
      <c r="D1" s="206" t="s">
        <v>116</v>
      </c>
      <c r="E1" s="206"/>
      <c r="F1" s="206"/>
      <c r="G1" s="206"/>
    </row>
    <row r="2" spans="2:7" ht="3" customHeight="1" x14ac:dyDescent="0.25">
      <c r="B2" s="13"/>
      <c r="E2" s="14"/>
      <c r="F2" s="14"/>
      <c r="G2" s="14"/>
    </row>
    <row r="3" spans="2:7" ht="15.75" x14ac:dyDescent="0.25">
      <c r="B3" s="207" t="s">
        <v>47</v>
      </c>
      <c r="C3" s="207"/>
      <c r="D3" s="207"/>
      <c r="E3" s="207"/>
      <c r="F3" s="207"/>
      <c r="G3" s="207"/>
    </row>
    <row r="4" spans="2:7" ht="41.25" customHeight="1" x14ac:dyDescent="0.25">
      <c r="B4" s="208" t="s">
        <v>48</v>
      </c>
      <c r="C4" s="208"/>
      <c r="D4" s="208"/>
      <c r="E4" s="208"/>
      <c r="F4" s="208"/>
      <c r="G4" s="208"/>
    </row>
    <row r="5" spans="2:7" ht="15.75" x14ac:dyDescent="0.25">
      <c r="B5" s="209" t="s">
        <v>49</v>
      </c>
      <c r="C5" s="209"/>
      <c r="D5" s="209"/>
      <c r="E5" s="209"/>
      <c r="F5" s="209"/>
      <c r="G5" s="209"/>
    </row>
    <row r="6" spans="2:7" ht="38.25" customHeight="1" x14ac:dyDescent="0.25">
      <c r="B6" s="210" t="s">
        <v>18</v>
      </c>
      <c r="C6" s="210" t="s">
        <v>19</v>
      </c>
      <c r="D6" s="210" t="s">
        <v>20</v>
      </c>
      <c r="E6" s="210" t="s">
        <v>21</v>
      </c>
      <c r="F6" s="212" t="s">
        <v>24</v>
      </c>
      <c r="G6" s="212"/>
    </row>
    <row r="7" spans="2:7" x14ac:dyDescent="0.25">
      <c r="B7" s="210"/>
      <c r="C7" s="210"/>
      <c r="D7" s="210"/>
      <c r="E7" s="211"/>
      <c r="F7" s="31" t="s">
        <v>57</v>
      </c>
      <c r="G7" s="31" t="s">
        <v>6</v>
      </c>
    </row>
    <row r="8" spans="2:7" x14ac:dyDescent="0.25">
      <c r="B8" s="15">
        <v>1</v>
      </c>
      <c r="C8" s="15">
        <v>2</v>
      </c>
      <c r="D8" s="15">
        <v>3</v>
      </c>
      <c r="E8" s="16">
        <v>4</v>
      </c>
      <c r="F8" s="16">
        <v>5</v>
      </c>
      <c r="G8" s="16">
        <v>6</v>
      </c>
    </row>
    <row r="9" spans="2:7" x14ac:dyDescent="0.25">
      <c r="B9" s="191" t="s">
        <v>4</v>
      </c>
      <c r="C9" s="191"/>
      <c r="D9" s="191"/>
      <c r="E9" s="191"/>
      <c r="F9" s="191"/>
      <c r="G9" s="191"/>
    </row>
    <row r="10" spans="2:7" ht="41.25" customHeight="1" x14ac:dyDescent="0.25">
      <c r="B10" s="17">
        <v>1</v>
      </c>
      <c r="C10" s="17" t="s">
        <v>28</v>
      </c>
      <c r="D10" s="17"/>
      <c r="E10" s="40">
        <f>SUM(F10:G10)</f>
        <v>170</v>
      </c>
      <c r="F10" s="40">
        <f t="shared" ref="F10:G10" si="0">F11+F12</f>
        <v>170</v>
      </c>
      <c r="G10" s="40">
        <f t="shared" si="0"/>
        <v>0</v>
      </c>
    </row>
    <row r="11" spans="2:7" ht="27.75" customHeight="1" x14ac:dyDescent="0.25">
      <c r="B11" s="18" t="s">
        <v>9</v>
      </c>
      <c r="C11" s="19" t="s">
        <v>46</v>
      </c>
      <c r="D11" s="20"/>
      <c r="E11" s="41">
        <f>SUM(F11:G11)</f>
        <v>0</v>
      </c>
      <c r="F11" s="41">
        <v>0</v>
      </c>
      <c r="G11" s="41">
        <v>0</v>
      </c>
    </row>
    <row r="12" spans="2:7" ht="30" customHeight="1" x14ac:dyDescent="0.25">
      <c r="B12" s="18" t="s">
        <v>11</v>
      </c>
      <c r="C12" s="19" t="s">
        <v>29</v>
      </c>
      <c r="D12" s="20" t="s">
        <v>55</v>
      </c>
      <c r="E12" s="41">
        <f t="shared" ref="E12:E14" si="1">SUM(F12:G12)</f>
        <v>170</v>
      </c>
      <c r="F12" s="41">
        <v>170</v>
      </c>
      <c r="G12" s="41">
        <v>0</v>
      </c>
    </row>
    <row r="13" spans="2:7" ht="42.75" customHeight="1" x14ac:dyDescent="0.25">
      <c r="B13" s="18" t="s">
        <v>14</v>
      </c>
      <c r="C13" s="19" t="s">
        <v>31</v>
      </c>
      <c r="D13" s="20"/>
      <c r="E13" s="41">
        <f t="shared" si="1"/>
        <v>0</v>
      </c>
      <c r="F13" s="41">
        <v>0</v>
      </c>
      <c r="G13" s="41">
        <v>0</v>
      </c>
    </row>
    <row r="14" spans="2:7" ht="42.75" customHeight="1" x14ac:dyDescent="0.25">
      <c r="B14" s="18" t="s">
        <v>33</v>
      </c>
      <c r="C14" s="19" t="s">
        <v>32</v>
      </c>
      <c r="D14" s="20"/>
      <c r="E14" s="41">
        <f t="shared" si="1"/>
        <v>0</v>
      </c>
      <c r="F14" s="41">
        <v>0</v>
      </c>
      <c r="G14" s="41">
        <v>0</v>
      </c>
    </row>
    <row r="15" spans="2:7" ht="42.75" customHeight="1" x14ac:dyDescent="0.25">
      <c r="B15" s="18" t="s">
        <v>95</v>
      </c>
      <c r="C15" s="19" t="s">
        <v>96</v>
      </c>
      <c r="D15" s="20"/>
      <c r="E15" s="41">
        <f t="shared" ref="E15" si="2">SUM(F15:G15)</f>
        <v>0</v>
      </c>
      <c r="F15" s="41">
        <v>0</v>
      </c>
      <c r="G15" s="41">
        <v>0</v>
      </c>
    </row>
    <row r="16" spans="2:7" ht="42.75" customHeight="1" x14ac:dyDescent="0.25">
      <c r="B16" s="87" t="s">
        <v>131</v>
      </c>
      <c r="C16" s="19" t="s">
        <v>200</v>
      </c>
      <c r="D16" s="20"/>
      <c r="E16" s="41">
        <v>0</v>
      </c>
      <c r="F16" s="41">
        <v>0</v>
      </c>
      <c r="G16" s="41">
        <v>0</v>
      </c>
    </row>
    <row r="17" spans="2:8" ht="42.75" customHeight="1" x14ac:dyDescent="0.25">
      <c r="B17" s="87" t="s">
        <v>132</v>
      </c>
      <c r="C17" s="19" t="s">
        <v>136</v>
      </c>
      <c r="D17" s="20"/>
      <c r="E17" s="41">
        <v>0</v>
      </c>
      <c r="F17" s="41">
        <v>0</v>
      </c>
      <c r="G17" s="41">
        <v>0</v>
      </c>
    </row>
    <row r="18" spans="2:8" ht="42.75" customHeight="1" x14ac:dyDescent="0.25">
      <c r="B18" s="87" t="s">
        <v>135</v>
      </c>
      <c r="C18" s="19" t="s">
        <v>133</v>
      </c>
      <c r="D18" s="20"/>
      <c r="E18" s="41">
        <v>0</v>
      </c>
      <c r="F18" s="41">
        <v>0</v>
      </c>
      <c r="G18" s="41">
        <v>0</v>
      </c>
    </row>
    <row r="19" spans="2:8" ht="28.5" customHeight="1" x14ac:dyDescent="0.25">
      <c r="B19" s="21">
        <v>2</v>
      </c>
      <c r="C19" s="22" t="s">
        <v>34</v>
      </c>
      <c r="D19" s="20"/>
      <c r="E19" s="36">
        <f>SUM(F19:G19)</f>
        <v>4653</v>
      </c>
      <c r="F19" s="36">
        <f>F20+F21</f>
        <v>4653</v>
      </c>
      <c r="G19" s="36">
        <f>G20+G21</f>
        <v>0</v>
      </c>
    </row>
    <row r="20" spans="2:8" ht="38.25" customHeight="1" x14ac:dyDescent="0.25">
      <c r="B20" s="23" t="s">
        <v>12</v>
      </c>
      <c r="C20" s="34" t="s">
        <v>35</v>
      </c>
      <c r="D20" s="15" t="s">
        <v>67</v>
      </c>
      <c r="E20" s="37">
        <f>SUM(F20:G20)</f>
        <v>1615</v>
      </c>
      <c r="F20" s="37">
        <v>1615</v>
      </c>
      <c r="G20" s="37">
        <v>0</v>
      </c>
    </row>
    <row r="21" spans="2:8" x14ac:dyDescent="0.25">
      <c r="B21" s="203" t="s">
        <v>13</v>
      </c>
      <c r="C21" s="200" t="s">
        <v>130</v>
      </c>
      <c r="D21" s="15"/>
      <c r="E21" s="36">
        <f>SUM(F21:G21)</f>
        <v>3038</v>
      </c>
      <c r="F21" s="36">
        <f>SUM(F22:F28)</f>
        <v>3038</v>
      </c>
      <c r="G21" s="36">
        <v>0</v>
      </c>
    </row>
    <row r="22" spans="2:8" x14ac:dyDescent="0.25">
      <c r="B22" s="204"/>
      <c r="C22" s="201"/>
      <c r="D22" s="15" t="s">
        <v>124</v>
      </c>
      <c r="E22" s="37">
        <f t="shared" ref="E22:E28" si="3">SUM(F22:G22)</f>
        <v>339.5</v>
      </c>
      <c r="F22" s="37">
        <v>339.5</v>
      </c>
      <c r="G22" s="37">
        <v>0</v>
      </c>
    </row>
    <row r="23" spans="2:8" x14ac:dyDescent="0.25">
      <c r="B23" s="204"/>
      <c r="C23" s="201"/>
      <c r="D23" s="15" t="s">
        <v>123</v>
      </c>
      <c r="E23" s="37">
        <f t="shared" si="3"/>
        <v>133</v>
      </c>
      <c r="F23" s="37">
        <v>133</v>
      </c>
      <c r="G23" s="37">
        <v>0</v>
      </c>
    </row>
    <row r="24" spans="2:8" ht="25.5" x14ac:dyDescent="0.25">
      <c r="B24" s="204"/>
      <c r="C24" s="201"/>
      <c r="D24" s="15" t="s">
        <v>125</v>
      </c>
      <c r="E24" s="37">
        <f t="shared" si="3"/>
        <v>692.2</v>
      </c>
      <c r="F24" s="37">
        <v>692.2</v>
      </c>
      <c r="G24" s="37">
        <v>0</v>
      </c>
    </row>
    <row r="25" spans="2:8" ht="25.5" x14ac:dyDescent="0.25">
      <c r="B25" s="204"/>
      <c r="C25" s="201"/>
      <c r="D25" s="15" t="s">
        <v>126</v>
      </c>
      <c r="E25" s="37">
        <f t="shared" si="3"/>
        <v>382.6</v>
      </c>
      <c r="F25" s="37">
        <v>382.6</v>
      </c>
      <c r="G25" s="37">
        <v>0</v>
      </c>
    </row>
    <row r="26" spans="2:8" ht="25.5" x14ac:dyDescent="0.25">
      <c r="B26" s="204"/>
      <c r="C26" s="201"/>
      <c r="D26" s="15" t="s">
        <v>127</v>
      </c>
      <c r="E26" s="37">
        <f t="shared" si="3"/>
        <v>723.2</v>
      </c>
      <c r="F26" s="37">
        <v>723.2</v>
      </c>
      <c r="G26" s="37">
        <v>0</v>
      </c>
    </row>
    <row r="27" spans="2:8" ht="25.5" x14ac:dyDescent="0.25">
      <c r="B27" s="204"/>
      <c r="C27" s="201"/>
      <c r="D27" s="15" t="s">
        <v>128</v>
      </c>
      <c r="E27" s="37">
        <f t="shared" si="3"/>
        <v>513.5</v>
      </c>
      <c r="F27" s="37">
        <v>513.5</v>
      </c>
      <c r="G27" s="37">
        <v>0</v>
      </c>
    </row>
    <row r="28" spans="2:8" x14ac:dyDescent="0.25">
      <c r="B28" s="205"/>
      <c r="C28" s="202"/>
      <c r="D28" s="15" t="s">
        <v>129</v>
      </c>
      <c r="E28" s="37">
        <f t="shared" si="3"/>
        <v>254</v>
      </c>
      <c r="F28" s="37">
        <v>254</v>
      </c>
      <c r="G28" s="37">
        <v>0</v>
      </c>
    </row>
    <row r="29" spans="2:8" ht="39.75" customHeight="1" x14ac:dyDescent="0.25">
      <c r="B29" s="42">
        <v>3</v>
      </c>
      <c r="C29" s="43" t="s">
        <v>39</v>
      </c>
      <c r="D29" s="17"/>
      <c r="E29" s="36">
        <f>F29+G29</f>
        <v>6260</v>
      </c>
      <c r="F29" s="36">
        <f>F30+F31</f>
        <v>6260</v>
      </c>
      <c r="G29" s="36">
        <f>G30+G31</f>
        <v>0</v>
      </c>
    </row>
    <row r="30" spans="2:8" x14ac:dyDescent="0.25">
      <c r="B30" s="32" t="s">
        <v>15</v>
      </c>
      <c r="C30" s="33" t="s">
        <v>40</v>
      </c>
      <c r="D30" s="20" t="s">
        <v>68</v>
      </c>
      <c r="E30" s="37">
        <f>SUM(F30:G30)</f>
        <v>300</v>
      </c>
      <c r="F30" s="37">
        <v>300</v>
      </c>
      <c r="G30" s="37">
        <v>0</v>
      </c>
    </row>
    <row r="31" spans="2:8" x14ac:dyDescent="0.25">
      <c r="B31" s="203" t="s">
        <v>16</v>
      </c>
      <c r="C31" s="200" t="s">
        <v>41</v>
      </c>
      <c r="D31" s="20"/>
      <c r="E31" s="36">
        <f>SUM(F31:G31)</f>
        <v>5960</v>
      </c>
      <c r="F31" s="36">
        <f>F32+F33</f>
        <v>5960</v>
      </c>
      <c r="G31" s="36">
        <f>G32+G33</f>
        <v>0</v>
      </c>
      <c r="H31" s="44"/>
    </row>
    <row r="32" spans="2:8" ht="30" customHeight="1" x14ac:dyDescent="0.25">
      <c r="B32" s="204"/>
      <c r="C32" s="201"/>
      <c r="D32" s="20" t="s">
        <v>50</v>
      </c>
      <c r="E32" s="37">
        <f>SUM(F32:G32)</f>
        <v>2850</v>
      </c>
      <c r="F32" s="37">
        <v>2850</v>
      </c>
      <c r="G32" s="37">
        <v>0</v>
      </c>
    </row>
    <row r="33" spans="2:7" ht="194.25" customHeight="1" x14ac:dyDescent="0.25">
      <c r="B33" s="205"/>
      <c r="C33" s="202"/>
      <c r="D33" s="45" t="s">
        <v>56</v>
      </c>
      <c r="E33" s="37">
        <f>SUM(F33:G33)</f>
        <v>3110</v>
      </c>
      <c r="F33" s="37">
        <v>3110</v>
      </c>
      <c r="G33" s="37">
        <v>0</v>
      </c>
    </row>
    <row r="34" spans="2:7" x14ac:dyDescent="0.25">
      <c r="B34" s="195" t="s">
        <v>51</v>
      </c>
      <c r="C34" s="195"/>
      <c r="D34" s="195"/>
      <c r="E34" s="36">
        <f>F34+G34</f>
        <v>11083</v>
      </c>
      <c r="F34" s="36">
        <f>F29+F19+F10</f>
        <v>11083</v>
      </c>
      <c r="G34" s="36">
        <f>G29+G19+G10</f>
        <v>0</v>
      </c>
    </row>
    <row r="35" spans="2:7" x14ac:dyDescent="0.25">
      <c r="B35" s="191" t="s">
        <v>37</v>
      </c>
      <c r="C35" s="191"/>
      <c r="D35" s="191"/>
      <c r="E35" s="191"/>
      <c r="F35" s="191"/>
      <c r="G35" s="191"/>
    </row>
    <row r="36" spans="2:7" ht="44.25" customHeight="1" x14ac:dyDescent="0.25">
      <c r="B36" s="24">
        <v>1</v>
      </c>
      <c r="C36" s="25" t="s">
        <v>7</v>
      </c>
      <c r="D36" s="26" t="s">
        <v>22</v>
      </c>
      <c r="E36" s="36">
        <f>E37+E39+E38</f>
        <v>10954</v>
      </c>
      <c r="F36" s="36">
        <f>F37+F39+F38</f>
        <v>10954</v>
      </c>
      <c r="G36" s="36">
        <f>G37+G39+G38</f>
        <v>0</v>
      </c>
    </row>
    <row r="37" spans="2:7" ht="41.25" customHeight="1" x14ac:dyDescent="0.25">
      <c r="B37" s="198" t="s">
        <v>9</v>
      </c>
      <c r="C37" s="196" t="s">
        <v>43</v>
      </c>
      <c r="D37" s="15" t="s">
        <v>69</v>
      </c>
      <c r="E37" s="37">
        <f>SUM(F37:G37)</f>
        <v>9600</v>
      </c>
      <c r="F37" s="37">
        <v>9600</v>
      </c>
      <c r="G37" s="37">
        <v>0</v>
      </c>
    </row>
    <row r="38" spans="2:7" ht="42.75" customHeight="1" x14ac:dyDescent="0.25">
      <c r="B38" s="199"/>
      <c r="C38" s="197"/>
      <c r="D38" s="27" t="s">
        <v>122</v>
      </c>
      <c r="E38" s="37">
        <f>SUM(F38:G38)</f>
        <v>1240</v>
      </c>
      <c r="F38" s="37">
        <v>1240</v>
      </c>
      <c r="G38" s="37">
        <v>0</v>
      </c>
    </row>
    <row r="39" spans="2:7" ht="54.75" customHeight="1" x14ac:dyDescent="0.25">
      <c r="B39" s="28" t="s">
        <v>11</v>
      </c>
      <c r="C39" s="35" t="s">
        <v>42</v>
      </c>
      <c r="D39" s="27" t="s">
        <v>53</v>
      </c>
      <c r="E39" s="37">
        <f>SUM(F39:G39)</f>
        <v>114</v>
      </c>
      <c r="F39" s="37">
        <v>114</v>
      </c>
      <c r="G39" s="37">
        <v>0</v>
      </c>
    </row>
    <row r="40" spans="2:7" ht="51" x14ac:dyDescent="0.25">
      <c r="B40" s="28" t="s">
        <v>14</v>
      </c>
      <c r="C40" s="29" t="s">
        <v>45</v>
      </c>
      <c r="D40" s="15"/>
      <c r="E40" s="37">
        <f>F40+G40</f>
        <v>0</v>
      </c>
      <c r="F40" s="37">
        <v>0</v>
      </c>
      <c r="G40" s="37">
        <v>0</v>
      </c>
    </row>
    <row r="41" spans="2:7" ht="51" x14ac:dyDescent="0.25">
      <c r="B41" s="28" t="s">
        <v>33</v>
      </c>
      <c r="C41" s="29" t="s">
        <v>44</v>
      </c>
      <c r="D41" s="15"/>
      <c r="E41" s="37">
        <f>F41+G41</f>
        <v>0</v>
      </c>
      <c r="F41" s="38">
        <v>0</v>
      </c>
      <c r="G41" s="37">
        <v>0</v>
      </c>
    </row>
    <row r="42" spans="2:7" ht="15" customHeight="1" x14ac:dyDescent="0.25">
      <c r="B42" s="192" t="s">
        <v>52</v>
      </c>
      <c r="C42" s="193"/>
      <c r="D42" s="194"/>
      <c r="E42" s="36">
        <f>E36</f>
        <v>10954</v>
      </c>
      <c r="F42" s="36">
        <f>F36</f>
        <v>10954</v>
      </c>
      <c r="G42" s="36">
        <f>G36</f>
        <v>0</v>
      </c>
    </row>
    <row r="43" spans="2:7" ht="15.75" x14ac:dyDescent="0.25">
      <c r="B43" s="188" t="s">
        <v>23</v>
      </c>
      <c r="C43" s="189"/>
      <c r="D43" s="190"/>
      <c r="E43" s="36">
        <f>E42+E34</f>
        <v>22037</v>
      </c>
      <c r="F43" s="36">
        <f>F34+F42</f>
        <v>22037</v>
      </c>
      <c r="G43" s="36">
        <f>G34+G42</f>
        <v>0</v>
      </c>
    </row>
    <row r="44" spans="2:7" x14ac:dyDescent="0.25">
      <c r="B44" s="187" t="s">
        <v>137</v>
      </c>
      <c r="C44" s="187"/>
      <c r="D44" s="187"/>
      <c r="E44" s="187"/>
      <c r="F44" s="187"/>
      <c r="G44" s="187"/>
    </row>
    <row r="45" spans="2:7" x14ac:dyDescent="0.25">
      <c r="B45" s="30"/>
    </row>
    <row r="46" spans="2:7" x14ac:dyDescent="0.25">
      <c r="B46" s="30"/>
      <c r="C46"/>
      <c r="D46"/>
    </row>
  </sheetData>
  <mergeCells count="21">
    <mergeCell ref="D1:G1"/>
    <mergeCell ref="B3:G3"/>
    <mergeCell ref="B4:G4"/>
    <mergeCell ref="B5:G5"/>
    <mergeCell ref="B6:B7"/>
    <mergeCell ref="C6:C7"/>
    <mergeCell ref="D6:D7"/>
    <mergeCell ref="E6:E7"/>
    <mergeCell ref="F6:G6"/>
    <mergeCell ref="B44:G44"/>
    <mergeCell ref="B43:D43"/>
    <mergeCell ref="B35:G35"/>
    <mergeCell ref="B42:D42"/>
    <mergeCell ref="B9:G9"/>
    <mergeCell ref="B34:D34"/>
    <mergeCell ref="C37:C38"/>
    <mergeCell ref="B37:B38"/>
    <mergeCell ref="C21:C28"/>
    <mergeCell ref="B21:B28"/>
    <mergeCell ref="B31:B33"/>
    <mergeCell ref="C31:C33"/>
  </mergeCells>
  <pageMargins left="0" right="0" top="0.15748031496062992" bottom="0.15748031496062992" header="0.31496062992125984" footer="0.31496062992125984"/>
  <pageSetup paperSize="9" scale="75" orientation="landscape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(индикаторы)</vt:lpstr>
      <vt:lpstr>Методика расчета показателей</vt:lpstr>
      <vt:lpstr>Общий свод</vt:lpstr>
      <vt:lpstr>2022г.</vt:lpstr>
      <vt:lpstr>'2022г.'!Заголовки_для_печати</vt:lpstr>
      <vt:lpstr>'Общий свод'!Заголовки_для_печати</vt:lpstr>
      <vt:lpstr>'2022г.'!Область_печати</vt:lpstr>
      <vt:lpstr>'Общий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Gavrilova</cp:lastModifiedBy>
  <cp:lastPrinted>2022-07-28T10:41:01Z</cp:lastPrinted>
  <dcterms:created xsi:type="dcterms:W3CDTF">2021-10-21T11:17:24Z</dcterms:created>
  <dcterms:modified xsi:type="dcterms:W3CDTF">2022-07-28T11:55:24Z</dcterms:modified>
</cp:coreProperties>
</file>