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Прил.1-Доходы" sheetId="33" r:id="rId1"/>
    <sheet name="Расходы" sheetId="34" r:id="rId2"/>
    <sheet name="Источники" sheetId="35" r:id="rId3"/>
    <sheet name="Прил.2-резервн.фонд" sheetId="5" r:id="rId4"/>
    <sheet name="Прил.3-дор.фонд" sheetId="6" r:id="rId5"/>
    <sheet name="Прил.4-отчет о числ." sheetId="7" r:id="rId6"/>
  </sheets>
  <definedNames>
    <definedName name="_xlnm._FilterDatabase" localSheetId="0" hidden="1">'Прил.1-Доходы'!$A$20:$F$152</definedName>
    <definedName name="_xlnm._FilterDatabase" localSheetId="1" hidden="1">Расходы!$A$6:$G$634</definedName>
    <definedName name="_xlnm.Print_Titles" localSheetId="0">'Прил.1-Доходы'!$17:$20</definedName>
    <definedName name="_xlnm.Print_Titles" localSheetId="3">'Прил.2-резервн.фонд'!$12:$12</definedName>
    <definedName name="_xlnm.Print_Titles" localSheetId="1">Расходы!$3:$6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2" i="33" l="1"/>
  <c r="F151" i="33"/>
  <c r="F150" i="33"/>
  <c r="F149" i="33"/>
  <c r="F148" i="33"/>
  <c r="F147" i="33"/>
  <c r="F146" i="33"/>
  <c r="F145" i="33"/>
  <c r="F144" i="33"/>
  <c r="F143" i="33"/>
  <c r="F142" i="33"/>
  <c r="F141" i="33"/>
  <c r="F140" i="33"/>
  <c r="F139" i="33"/>
  <c r="F138" i="33"/>
  <c r="F137" i="33"/>
  <c r="F136" i="33"/>
  <c r="F135" i="33"/>
  <c r="F134" i="33"/>
  <c r="F133" i="33"/>
  <c r="F132" i="33"/>
  <c r="F131" i="33"/>
  <c r="F130" i="33"/>
  <c r="F129" i="33"/>
  <c r="F128" i="33"/>
  <c r="F127" i="33"/>
  <c r="F126" i="33"/>
  <c r="F125" i="33"/>
  <c r="F124" i="33"/>
  <c r="F123" i="33"/>
  <c r="F122" i="33"/>
  <c r="F121" i="33"/>
  <c r="F120" i="33"/>
  <c r="F119" i="33"/>
  <c r="F118" i="33"/>
  <c r="F117" i="33"/>
  <c r="F116" i="33"/>
  <c r="F115" i="33"/>
  <c r="F114" i="33"/>
  <c r="F113" i="33"/>
  <c r="F112" i="33"/>
  <c r="F111" i="33"/>
  <c r="F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F93" i="33"/>
  <c r="F92" i="33"/>
  <c r="F91" i="33"/>
  <c r="F90" i="33"/>
  <c r="F89" i="33"/>
  <c r="F88" i="33"/>
  <c r="F87" i="33"/>
  <c r="F86" i="33"/>
  <c r="F85" i="33"/>
  <c r="F84" i="33"/>
  <c r="F83" i="33"/>
  <c r="F82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F69" i="33"/>
  <c r="F68" i="33"/>
  <c r="F67" i="33"/>
  <c r="F66" i="33"/>
  <c r="F65" i="33"/>
  <c r="F64" i="33"/>
  <c r="F63" i="33"/>
  <c r="F62" i="33"/>
  <c r="F61" i="33"/>
  <c r="F60" i="33"/>
  <c r="F59" i="33"/>
  <c r="F58" i="33"/>
  <c r="F57" i="33"/>
  <c r="F56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2" i="33"/>
  <c r="F41" i="33"/>
  <c r="F40" i="33"/>
  <c r="F39" i="33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1" i="33"/>
  <c r="F18" i="5"/>
  <c r="G18" i="5"/>
  <c r="E18" i="5"/>
  <c r="H17" i="5"/>
  <c r="H16" i="5"/>
  <c r="H15" i="5"/>
  <c r="C17" i="7" l="1"/>
  <c r="B17" i="7"/>
  <c r="D35" i="6"/>
  <c r="D34" i="6"/>
  <c r="D42" i="6"/>
  <c r="D41" i="6"/>
  <c r="D43" i="6" l="1"/>
  <c r="D40" i="6"/>
  <c r="D39" i="6"/>
  <c r="D38" i="6"/>
  <c r="C37" i="6"/>
  <c r="C24" i="6" s="1"/>
  <c r="B37" i="6"/>
  <c r="B24" i="6" s="1"/>
  <c r="B23" i="6" s="1"/>
  <c r="D36" i="6"/>
  <c r="D33" i="6"/>
  <c r="D32" i="6"/>
  <c r="D31" i="6"/>
  <c r="D30" i="6"/>
  <c r="D29" i="6"/>
  <c r="D28" i="6"/>
  <c r="C27" i="6"/>
  <c r="B27" i="6"/>
  <c r="D26" i="6"/>
  <c r="D22" i="6"/>
  <c r="D21" i="6"/>
  <c r="D20" i="6"/>
  <c r="D17" i="6"/>
  <c r="D15" i="6"/>
  <c r="B25" i="6" l="1"/>
  <c r="B18" i="6"/>
  <c r="B16" i="6" s="1"/>
  <c r="B19" i="6"/>
  <c r="B47" i="6" s="1"/>
  <c r="D27" i="6"/>
  <c r="D37" i="6"/>
  <c r="D24" i="6"/>
  <c r="C23" i="6"/>
  <c r="D23" i="6" s="1"/>
  <c r="C25" i="6"/>
  <c r="D25" i="6" s="1"/>
  <c r="B44" i="6" l="1"/>
  <c r="B48" i="6"/>
  <c r="C19" i="6"/>
  <c r="C18" i="6" l="1"/>
  <c r="C47" i="6"/>
  <c r="C48" i="6" s="1"/>
  <c r="D19" i="6"/>
  <c r="C16" i="6" l="1"/>
  <c r="D18" i="6"/>
  <c r="C44" i="6" l="1"/>
  <c r="D16" i="6"/>
  <c r="D44" i="6" s="1"/>
  <c r="H14" i="5" l="1"/>
  <c r="B18" i="7" l="1"/>
  <c r="C18" i="7"/>
  <c r="H13" i="5" l="1"/>
  <c r="H18" i="5" s="1"/>
</calcChain>
</file>

<file path=xl/sharedStrings.xml><?xml version="1.0" encoding="utf-8"?>
<sst xmlns="http://schemas.openxmlformats.org/spreadsheetml/2006/main" count="2779" uniqueCount="1261">
  <si>
    <t>КОДЫ</t>
  </si>
  <si>
    <t>0503117</t>
  </si>
  <si>
    <t>41609101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</si>
  <si>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</si>
  <si>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</si>
  <si>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</si>
  <si>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</si>
  <si>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</si>
  <si>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</si>
  <si>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</si>
  <si>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</si>
  <si>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</si>
  <si>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</si>
  <si>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</si>
  <si>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</si>
  <si>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</si>
  <si>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</si>
  <si>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</si>
  <si>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-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</si>
  <si>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</si>
  <si>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</si>
  <si>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</si>
  <si>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</si>
  <si>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</si>
  <si>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</si>
  <si>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</si>
  <si>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Волховского муниципального района</t>
  </si>
  <si>
    <t>Комитет финансов Волховского муниципального района</t>
  </si>
  <si>
    <t>Единица измерения: руб.</t>
  </si>
  <si>
    <t>Приложение 2</t>
  </si>
  <si>
    <r>
      <t xml:space="preserve">Наименование финансового органа:  </t>
    </r>
    <r>
      <rPr>
        <b/>
        <sz val="11"/>
        <rFont val="Arial Cyr"/>
        <charset val="204"/>
      </rPr>
      <t>Комитет финансов Волховского муниципального района</t>
    </r>
  </si>
  <si>
    <r>
      <t>Наименование бюджета:</t>
    </r>
    <r>
      <rPr>
        <b/>
        <sz val="9"/>
        <rFont val="Arial Cyr"/>
        <charset val="204"/>
      </rPr>
      <t xml:space="preserve"> </t>
    </r>
    <r>
      <rPr>
        <b/>
        <sz val="11"/>
        <rFont val="Arial Cyr"/>
        <charset val="204"/>
      </rPr>
      <t>Бюджет муниципального образования город Волхов</t>
    </r>
  </si>
  <si>
    <t>Наименование расходования средств резервного фонда</t>
  </si>
  <si>
    <t>Наименование муниципального правовового акта</t>
  </si>
  <si>
    <t>Раздел, подраздел</t>
  </si>
  <si>
    <t xml:space="preserve">Размер использованного резервного фонда </t>
  </si>
  <si>
    <t>Резервные фонды</t>
  </si>
  <si>
    <t>Резервный фонд исполнительно-распорядительного органа МО город Волхов</t>
  </si>
  <si>
    <t>0111</t>
  </si>
  <si>
    <t>ВСЕГО СРЕДСТВ РЕЗЕРВНОГО ФОНДА</t>
  </si>
  <si>
    <t>Приложение 3</t>
  </si>
  <si>
    <r>
      <t xml:space="preserve">Наименование бюджета: </t>
    </r>
    <r>
      <rPr>
        <b/>
        <sz val="10.5"/>
        <rFont val="Arial Cyr"/>
        <charset val="204"/>
      </rPr>
      <t>Бюджет муниципального образования город Волхов</t>
    </r>
  </si>
  <si>
    <t>ОБЪЕМ ДОХОДОВ БЮДЖЕТА ОТ ИСТОЧНИКОВ, ОПРЕДЕЛЕННЫХ РЕШЕНИЕМ СОВЕТА ДЕПУТАТОВ О СОЗДАНИИ ДОРОЖНОГО ФОНДА, всего</t>
  </si>
  <si>
    <t>Местный бюджет</t>
  </si>
  <si>
    <t>Налог на доходы физических лиц</t>
  </si>
  <si>
    <t>Поступления сумм в возмещение ущерба в связи с нарушением исполнителем (подрядчиком) условий контрактов или иных договоров, финансируемых за счет средств муниципальных дорожных фондов</t>
  </si>
  <si>
    <t>Областной бюджет</t>
  </si>
  <si>
    <t>ОБЪЕМ СРЕДСТВ ДОРОЖНОГО ФОНДА, всего</t>
  </si>
  <si>
    <t>Справочно:</t>
  </si>
  <si>
    <t>расчет размера НДФЛ для определения объема средств дорожного фонда</t>
  </si>
  <si>
    <t>Приложение 4</t>
  </si>
  <si>
    <t>Показатели</t>
  </si>
  <si>
    <t>Фактические затраты на их денежное содержание, тыс.руб.</t>
  </si>
  <si>
    <t>Муниципальные служащие органов местного самоуправления</t>
  </si>
  <si>
    <t>Немуниципальные служащие органов местного самоуправления</t>
  </si>
  <si>
    <t>Работники муниципальных учреждений</t>
  </si>
  <si>
    <t>ВСЕГО</t>
  </si>
  <si>
    <t>X</t>
  </si>
  <si>
    <t>Поддержка развития общественной инфраструктуры муниципального значения</t>
  </si>
  <si>
    <t>Бюджет МО город Волхов</t>
  </si>
  <si>
    <t>Платежи, уплачиваемые в целях возмещения вреда, причиняемым автомобильным дорогам</t>
  </si>
  <si>
    <t>Безвозмездные поступления от других бюджетов бюджетной системы Российской Федерации на финансовое обеспечение дорожной деятельности</t>
  </si>
  <si>
    <t xml:space="preserve">доля (%) от НДФЛ, подлежащего зачислению в бюджет МО город Волхов не более 30 процентов 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</si>
  <si>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</si>
  <si>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</si>
  <si>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</si>
  <si>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</si>
  <si>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</si>
  <si>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</si>
  <si>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</si>
  <si>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</si>
  <si>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</si>
  <si>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</si>
  <si>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182 1 01 02010 01 3000 110</t>
  </si>
  <si>
    <t>000 1 01 02020 01 0000 110</t>
  </si>
  <si>
    <t>182 1 01 02020 01 1000 110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</si>
  <si>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</si>
  <si>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</si>
  <si>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</si>
  <si>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</si>
  <si>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182 1 01 02030 01 3000 110</t>
  </si>
  <si>
    <t>000 1 01 02080 01 0000 110</t>
  </si>
  <si>
    <t xml:space="preserve">  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</si>
  <si>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182 1 01 02080 01 1000 110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</si>
  <si>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</si>
  <si>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</si>
  <si>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182 1 01 02130 01 1000 110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</si>
  <si>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</si>
  <si>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</si>
  <si>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182 1 01 02140 01 1000 110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</si>
  <si>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</si>
  <si>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</si>
  <si>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</si>
  <si>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</si>
  <si>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</si>
  <si>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</si>
  <si>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182 1 03 02231 01 0000 110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</si>
  <si>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</si>
  <si>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</si>
  <si>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182 1 03 02241 01 0000 110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</si>
  <si>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</si>
  <si>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</si>
  <si>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182 1 03 02251 01 0000 110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</si>
  <si>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</si>
  <si>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</si>
  <si>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182 1 03 02261 01 0000 110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</si>
  <si>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</si>
  <si>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</si>
  <si>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</si>
  <si>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</si>
  <si>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</si>
  <si>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</si>
  <si>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</si>
  <si>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</si>
  <si>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</si>
  <si>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</si>
  <si>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</si>
  <si>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</si>
  <si>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</si>
  <si>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</si>
  <si>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</si>
  <si>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182 1 06 06033 13 1000 110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</si>
  <si>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</si>
  <si>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</si>
  <si>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</si>
  <si>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</si>
  <si>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</si>
  <si>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182 1 06 06043 13 1000 110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</si>
  <si>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</si>
  <si>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</si>
  <si>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</si>
  <si>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</si>
  <si>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</si>
  <si>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</si>
  <si>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</si>
  <si>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112 1 11 05013 13 0000 120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</si>
  <si>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</si>
  <si>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</si>
  <si>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</si>
  <si>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112 1 11 05025 13 0000 120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</si>
  <si>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</si>
  <si>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</si>
  <si>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</si>
  <si>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110 1 11 05075 13 0000 120</t>
  </si>
  <si>
    <t>112 1 11 05075 13 0000 120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</si>
  <si>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</si>
  <si>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</si>
  <si>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 xml:space="preserve">  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</si>
  <si>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000 1 11 05310 00 0000 120</t>
  </si>
  <si>
    <t xml:space="preserve">  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</si>
  <si>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110 1 11 05313 13 0000 120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</si>
  <si>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</si>
  <si>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</si>
  <si>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</si>
  <si>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</si>
  <si>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</si>
  <si>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110 1 11 09045 13 0000 120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</si>
  <si>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</si>
  <si>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</si>
  <si>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оказания платных услуг (работ)</t>
  </si>
  <si>
    <t>000 1 13 01000 00 0000 130</t>
  </si>
  <si>
    <t xml:space="preserve">  Доходы от оказания информационных услуг</t>
  </si>
  <si>
    <t>000 1 13 01070 00 0000 130</t>
  </si>
  <si>
    <t xml:space="preserve">  Доходы от оказания информационных услуг органами местного самоуправления городских поселений, казенными учреждениями городских поселений</t>
  </si>
  <si>
    <t>110 1 13 01076 13 0000 130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</si>
  <si>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</si>
  <si>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</si>
  <si>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</si>
  <si>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</si>
  <si>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</si>
  <si>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</si>
  <si>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</si>
  <si>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112 1 14 02053 13 0000 410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</si>
  <si>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</si>
  <si>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</si>
  <si>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</si>
  <si>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</si>
  <si>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</si>
  <si>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112 1 14 06013 13 0000 430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</si>
  <si>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</si>
  <si>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</si>
  <si>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</si>
  <si>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000 1 14 06310 00 0000 430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</si>
  <si>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</si>
  <si>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112 1 14 06313 13 0000 430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</si>
  <si>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</si>
  <si>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</si>
  <si>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</si>
  <si>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</si>
  <si>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</si>
  <si>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110 1 16 02020 02 0000 140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</si>
  <si>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</si>
  <si>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</si>
  <si>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</si>
  <si>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</si>
  <si>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</si>
  <si>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110 1 16 07010 13 0000 140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</si>
  <si>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</si>
  <si>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</si>
  <si>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</si>
  <si>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</si>
  <si>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</si>
  <si>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</si>
  <si>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</si>
  <si>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</si>
  <si>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</si>
  <si>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111 2 02 16001 13 0000 150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</si>
  <si>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</si>
  <si>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</si>
  <si>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реализацию мероприятий по обеспечению жильем молодых семей</t>
  </si>
  <si>
    <t>000 2 02 25497 00 0000 150</t>
  </si>
  <si>
    <t xml:space="preserve">  Субсидии бюджетам городских поселений на реализацию мероприятий по обеспечению жильем молодых семей</t>
  </si>
  <si>
    <t>110 2 02 25497 13 0000 150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</si>
  <si>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</si>
  <si>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</si>
  <si>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</si>
  <si>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110 2 02 29999 13 0000 150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</si>
  <si>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</si>
  <si>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</si>
  <si>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</si>
  <si>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</si>
  <si>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</si>
  <si>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110 2 02 49999 13 0000 150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</si>
  <si>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</si>
  <si>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</si>
  <si>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</si>
  <si>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</si>
  <si>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</si>
  <si>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110 2 19 60010 13 0000 150</t>
  </si>
  <si>
    <t xml:space="preserve">  ОБЩЕГОСУДАРСТВЕННЫЕ ВОПРОСЫ</t>
  </si>
  <si>
    <t>000 0100 00 0 00 00000 000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</si>
  <si>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</si>
  <si>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</si>
  <si>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 xml:space="preserve">  Обеспечение деятельности органов местного самоуправления МО город Волхов</t>
  </si>
  <si>
    <t>000 0103 67 0 00 00000 000</t>
  </si>
  <si>
    <t xml:space="preserve">  Обеспечение деятельности аппаратов органов местного самоуправления</t>
  </si>
  <si>
    <t>000 0103 67 3 00 00000 000</t>
  </si>
  <si>
    <t xml:space="preserve">  Непрограммные расходы</t>
  </si>
  <si>
    <t>000 0103 67 3 01 00000 000</t>
  </si>
  <si>
    <t xml:space="preserve">  Исполнение функций органов местного самоуправления</t>
  </si>
  <si>
    <t>000 0103 67 3 01 00150 000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</si>
  <si>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</si>
  <si>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000 0103 67 3 01 00150 100</t>
  </si>
  <si>
    <t xml:space="preserve">  Расходы на выплаты персоналу государственных (муниципальных) органов</t>
  </si>
  <si>
    <t>000 0103 67 3 01 00150 120</t>
  </si>
  <si>
    <t xml:space="preserve">  Фонд оплаты труда государственных (муниципальных) органов</t>
  </si>
  <si>
    <t>002 0103 67 3 01 00150 121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</si>
  <si>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</si>
  <si>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002 0103 67 3 01 00150 129</t>
  </si>
  <si>
    <t xml:space="preserve">  Закупка товаров, работ и услуг для обеспечения государственных (муниципальных) нужд</t>
  </si>
  <si>
    <t>000 0103 67 3 01 00150 200</t>
  </si>
  <si>
    <t xml:space="preserve">  Иные закупки товаров, работ и услуг для обеспечения государственных (муниципальных) нужд</t>
  </si>
  <si>
    <t>000 0103 67 3 01 00150 240</t>
  </si>
  <si>
    <t xml:space="preserve">  Прочая закупка товаров, работ и услуг</t>
  </si>
  <si>
    <t>002 0103 67 3 01 00150 244</t>
  </si>
  <si>
    <t xml:space="preserve">  Иные бюджетные ассигнования</t>
  </si>
  <si>
    <t>000 0103 67 3 01 00150 800</t>
  </si>
  <si>
    <t xml:space="preserve">  Уплата налогов, сборов и иных платежей</t>
  </si>
  <si>
    <t>000 0103 67 3 01 00150 850</t>
  </si>
  <si>
    <t xml:space="preserve">  Уплата иных платежей</t>
  </si>
  <si>
    <t>002 0103 67 3 01 00150 853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</si>
  <si>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</si>
  <si>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</si>
  <si>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>000 0106 67 0 00 00000 000</t>
  </si>
  <si>
    <t>000 0106 67 3 00 00000 000</t>
  </si>
  <si>
    <t>000 0106 67 3 01 00000 000</t>
  </si>
  <si>
    <t xml:space="preserve">  Иные межбюджетные трансферты 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</si>
  <si>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000 0106 67 3 01 80070 000</t>
  </si>
  <si>
    <t xml:space="preserve">  Межбюджетные трансферты</t>
  </si>
  <si>
    <t>000 0106 67 3 01 80070 500</t>
  </si>
  <si>
    <t>002 0106 67 3 01 80070 540</t>
  </si>
  <si>
    <t xml:space="preserve">  Резервные фонды</t>
  </si>
  <si>
    <t>000 0111 00 0 00 00000 000</t>
  </si>
  <si>
    <t xml:space="preserve">  Непрограммные расходы бюджета МО город Волхов</t>
  </si>
  <si>
    <t>000 0111 68 0 00 00000 000</t>
  </si>
  <si>
    <t>000 0111 68 9 00 00000 000</t>
  </si>
  <si>
    <t>000 0111 68 9 01 00000 000</t>
  </si>
  <si>
    <t xml:space="preserve">  Резервный фонд исполнительно-распорядительного органа МО город Волхов</t>
  </si>
  <si>
    <t>000 0111 68 9 01 20450 000</t>
  </si>
  <si>
    <t>000 0111 68 9 01 20450 800</t>
  </si>
  <si>
    <t xml:space="preserve">  Резервные средства</t>
  </si>
  <si>
    <t>111 0111 68 9 01 20450 870</t>
  </si>
  <si>
    <t xml:space="preserve">  Другие общегосударственные вопросы</t>
  </si>
  <si>
    <t>000 0113 00 0 00 00000 000</t>
  </si>
  <si>
    <t xml:space="preserve">  Муниципальная программа МО город Волхов "Развитие культуры в МО город Волхов"</t>
  </si>
  <si>
    <t>000 0113 04 0 00 00000 000</t>
  </si>
  <si>
    <t xml:space="preserve">  Комплексы процессных мероприятий</t>
  </si>
  <si>
    <t>000 0113 04 4 00 00000 000</t>
  </si>
  <si>
    <t xml:space="preserve">  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</si>
  <si>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 xml:space="preserve">  Предоставление субсидий бюджетным, автономным учреждениям и иным некоммерческим организациям</t>
  </si>
  <si>
    <t xml:space="preserve">  Субсидии бюджетным учреждениям</t>
  </si>
  <si>
    <t xml:space="preserve">  Субсидии бюджетным учреждениям на иные цели</t>
  </si>
  <si>
    <t xml:space="preserve">  Комплекс процессных мероприятий "Развитие и содержание муниципальных учреждений культуры МО город Волхов"</t>
  </si>
  <si>
    <t>000 0113 04 4 03 00000 000</t>
  </si>
  <si>
    <t xml:space="preserve">  Хозяйственное обеспечение деятельности муниципальных учреждений социальной сферы</t>
  </si>
  <si>
    <t>000 0113 04 4 03 20140 000</t>
  </si>
  <si>
    <t>000 0113 04 4 03 20140 100</t>
  </si>
  <si>
    <t xml:space="preserve">  Расходы на выплаты персоналу казенных учреждений</t>
  </si>
  <si>
    <t>000 0113 04 4 03 20140 110</t>
  </si>
  <si>
    <t xml:space="preserve">  Фонд оплаты труда учреждений</t>
  </si>
  <si>
    <t>110 0113 04 4 03 20140 111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</si>
  <si>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</si>
  <si>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110 0113 04 4 03 20140 119</t>
  </si>
  <si>
    <t xml:space="preserve">  Муниципальная программа МО город Волхов "Устойчивое общественное развитие в МО город Волхов"</t>
  </si>
  <si>
    <t>000 0113 08 0 00 00000 000</t>
  </si>
  <si>
    <t>000 0113 08 4 00 00000 000</t>
  </si>
  <si>
    <t xml:space="preserve">  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</si>
  <si>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000 0113 08 4 01 00000 000</t>
  </si>
  <si>
    <t xml:space="preserve">  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</si>
  <si>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000 0113 08 4 01 20010 000</t>
  </si>
  <si>
    <t>000 0113 08 4 01 20010 200</t>
  </si>
  <si>
    <t>000 0113 08 4 01 20010 240</t>
  </si>
  <si>
    <t>002 0113 08 4 01 20010 244</t>
  </si>
  <si>
    <t>110 0113 08 4 01 20010 244</t>
  </si>
  <si>
    <t xml:space="preserve">  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</si>
  <si>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000 0113 08 4 02 00000 000</t>
  </si>
  <si>
    <t xml:space="preserve">  Субсидии на оказание финансовой помощи советам ветеранов, организациям инвалидов</t>
  </si>
  <si>
    <t>000 0113 08 4 02 06080 000</t>
  </si>
  <si>
    <t>000 0113 08 4 02 06080 600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</si>
  <si>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</si>
  <si>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000 0113 08 4 02 06080 630</t>
  </si>
  <si>
    <t xml:space="preserve">  Субсидии (гранты в форме субсидий), не подлежащие казначейскому сопровождению</t>
  </si>
  <si>
    <t>110 0113 08 4 02 06080 633</t>
  </si>
  <si>
    <t>000 0113 68 0 00 00000 000</t>
  </si>
  <si>
    <t>000 0113 68 9 00 00000 000</t>
  </si>
  <si>
    <t>000 0113 68 9 01 00000 000</t>
  </si>
  <si>
    <t xml:space="preserve">  Обеспечение деятельности муниципальных учреждений</t>
  </si>
  <si>
    <t>000 0113 68 9 01 00170 000</t>
  </si>
  <si>
    <t>000 0113 68 9 01 00170 100</t>
  </si>
  <si>
    <t>000 0113 68 9 01 00170 110</t>
  </si>
  <si>
    <t>110 0113 68 9 01 00170 111</t>
  </si>
  <si>
    <t>110 0113 68 9 01 00170 119</t>
  </si>
  <si>
    <t>000 0113 68 9 01 00170 200</t>
  </si>
  <si>
    <t>000 0113 68 9 01 00170 240</t>
  </si>
  <si>
    <t>110 0113 68 9 01 00170 244</t>
  </si>
  <si>
    <t xml:space="preserve">  Закупка энергетических ресурсов</t>
  </si>
  <si>
    <t>110 0113 68 9 01 00170 247</t>
  </si>
  <si>
    <t>000 0113 68 9 01 00170 800</t>
  </si>
  <si>
    <t>000 0113 68 9 01 00170 850</t>
  </si>
  <si>
    <t xml:space="preserve">  Уплата прочих налогов, сборов</t>
  </si>
  <si>
    <t>110 0113 68 9 01 00170 852</t>
  </si>
  <si>
    <t xml:space="preserve">  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</si>
  <si>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000 0113 68 9 01 03060 000</t>
  </si>
  <si>
    <t xml:space="preserve">  Социальное обеспечение и иные выплаты населению</t>
  </si>
  <si>
    <t>000 0113 68 9 01 03060 300</t>
  </si>
  <si>
    <t xml:space="preserve">  Публичные нормативные выплаты гражданам несоциального характера</t>
  </si>
  <si>
    <t>110 0113 68 9 01 03060 330</t>
  </si>
  <si>
    <t xml:space="preserve">  Оценка недвижимости, признание прав и регулирование отношений по муниципальной собственности</t>
  </si>
  <si>
    <t>000 0113 68 9 01 20040 000</t>
  </si>
  <si>
    <t>000 0113 68 9 01 20040 200</t>
  </si>
  <si>
    <t>000 0113 68 9 01 20040 240</t>
  </si>
  <si>
    <t>110 0113 68 9 01 20040 244</t>
  </si>
  <si>
    <t xml:space="preserve">  Другие обязательства органов местного самоуправления</t>
  </si>
  <si>
    <t>000 0113 68 9 01 20050 000</t>
  </si>
  <si>
    <t>000 0113 68 9 01 20050 200</t>
  </si>
  <si>
    <t>000 0113 68 9 01 20050 240</t>
  </si>
  <si>
    <t>110 0113 68 9 01 20050 244</t>
  </si>
  <si>
    <t>000 0113 68 9 01 20050 800</t>
  </si>
  <si>
    <t>000 0113 68 9 01 20050 850</t>
  </si>
  <si>
    <t>110 0113 68 9 01 20050 853</t>
  </si>
  <si>
    <t xml:space="preserve">  Содержание муниципального имущества</t>
  </si>
  <si>
    <t>000 0113 68 9 01 20130 000</t>
  </si>
  <si>
    <t>000 0113 68 9 01 20130 200</t>
  </si>
  <si>
    <t>000 0113 68 9 01 20130 240</t>
  </si>
  <si>
    <t>110 0113 68 9 01 20130 247</t>
  </si>
  <si>
    <t>000 0113 68 9 01 20130 600</t>
  </si>
  <si>
    <t>000 0113 68 9 01 20130 610</t>
  </si>
  <si>
    <t>110 0113 68 9 01 20130 612</t>
  </si>
  <si>
    <t xml:space="preserve">  Укрепление материально-технической базы муниципальных учреждений</t>
  </si>
  <si>
    <t xml:space="preserve">  НАЦИОНАЛЬНАЯ БЕЗОПАСНОСТЬ И ПРАВООХРАНИТЕЛЬНАЯ ДЕЯТЕЛЬНОСТЬ</t>
  </si>
  <si>
    <t>000 0300 00 0 00 00000 000</t>
  </si>
  <si>
    <t xml:space="preserve">  Гражданская оборона</t>
  </si>
  <si>
    <t>000 0309 00 0 00 00000 000</t>
  </si>
  <si>
    <t xml:space="preserve">  Муниципальная программа МО город Волхов "Безопасность МО город Волхов"</t>
  </si>
  <si>
    <t>000 0309 07 0 00 00000 000</t>
  </si>
  <si>
    <t>000 0309 07 4 00 00000 000</t>
  </si>
  <si>
    <t xml:space="preserve">  Комплекс процессных мероприятий "Проведение мероприятий по гражданской обороне"</t>
  </si>
  <si>
    <t>000 0309 07 4 03 00000 000</t>
  </si>
  <si>
    <t xml:space="preserve">  Проведение мероприятий по гражданской обороне</t>
  </si>
  <si>
    <t>000 0309 07 4 03 20070 000</t>
  </si>
  <si>
    <t>000 0309 07 4 03 20070 200</t>
  </si>
  <si>
    <t>000 0309 07 4 03 20070 240</t>
  </si>
  <si>
    <t>110 0309 07 4 03 20070 244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</si>
  <si>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</si>
  <si>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</si>
  <si>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>000 0310 07 0 00 00000 000</t>
  </si>
  <si>
    <t>000 0310 07 4 00 00000 000</t>
  </si>
  <si>
    <t xml:space="preserve">  Комплекс процессных мероприятий "Предупреждение и ликвидация чрезвычайных ситуаций"</t>
  </si>
  <si>
    <t>000 0310 07 4 02 00000 000</t>
  </si>
  <si>
    <t xml:space="preserve">  Проведение мероприятий по предупреждению и ликвидации последствий чрезвычайных ситуаций и стихийных бедствий</t>
  </si>
  <si>
    <t>000 0310 07 4 02 20060 000</t>
  </si>
  <si>
    <t>000 0310 07 4 02 20060 200</t>
  </si>
  <si>
    <t>000 0310 07 4 02 20060 240</t>
  </si>
  <si>
    <t>110 0310 07 4 02 20060 244</t>
  </si>
  <si>
    <t xml:space="preserve">  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</si>
  <si>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000 0310 07 4 02 20620 000</t>
  </si>
  <si>
    <t>000 0310 07 4 02 20620 200</t>
  </si>
  <si>
    <t>000 0310 07 4 02 20620 240</t>
  </si>
  <si>
    <t>110 0310 07 4 02 20620 244</t>
  </si>
  <si>
    <t xml:space="preserve">  Комплекс процессных мероприятий "Обеспечение первичных мер пожарной безопасности"</t>
  </si>
  <si>
    <t>000 0310 07 4 04 00000 000</t>
  </si>
  <si>
    <t xml:space="preserve">  Проведение мероприятий по пожарной безопасности</t>
  </si>
  <si>
    <t>000 0310 07 4 04 20080 000</t>
  </si>
  <si>
    <t>000 0310 07 4 04 20080 200</t>
  </si>
  <si>
    <t>000 0310 07 4 04 20080 240</t>
  </si>
  <si>
    <t>110 0310 07 4 04 20080 244</t>
  </si>
  <si>
    <t xml:space="preserve">  Другие вопросы в области национальной безопасности и правоохранительной деятельности</t>
  </si>
  <si>
    <t>000 0314 00 0 00 00000 000</t>
  </si>
  <si>
    <t>000 0314 07 0 00 00000 000</t>
  </si>
  <si>
    <t>000 0314 07 4 00 00000 000</t>
  </si>
  <si>
    <t xml:space="preserve">  Комплекс процессных мероприятий "Реализация мероприятий по обеспечению правопорядка и профилактики правонарушений"</t>
  </si>
  <si>
    <t>000 0314 07 4 01 00000 000</t>
  </si>
  <si>
    <t xml:space="preserve">  Стимулирование участия граждан в охране общественного порядка</t>
  </si>
  <si>
    <t>000 0314 07 4 01 20090 000</t>
  </si>
  <si>
    <t>000 0314 07 4 01 20090 100</t>
  </si>
  <si>
    <t>000 0314 07 4 01 20090 120</t>
  </si>
  <si>
    <t xml:space="preserve">  Иные выплаты государственных (муниципальных) органов привлекаемым лицам</t>
  </si>
  <si>
    <t>110 0314 07 4 01 20090 123</t>
  </si>
  <si>
    <t>000 0314 07 4 01 20090 200</t>
  </si>
  <si>
    <t>000 0314 07 4 01 20090 240</t>
  </si>
  <si>
    <t>110 0314 07 4 01 20090 244</t>
  </si>
  <si>
    <t xml:space="preserve">  Эксплуатация в МО город Волхов аппаратно-программного комплекса автоматизированной системы "Безопасный город"</t>
  </si>
  <si>
    <t>000 0314 07 4 01 20100 000</t>
  </si>
  <si>
    <t>000 0314 07 4 01 20100 100</t>
  </si>
  <si>
    <t>000 0314 07 4 01 20100 110</t>
  </si>
  <si>
    <t>110 0314 07 4 01 20100 111</t>
  </si>
  <si>
    <t>110 0314 07 4 01 20100 119</t>
  </si>
  <si>
    <t xml:space="preserve">  Развитие и обслуживание в МО город Волхов аппаратно-программного комплекса автоматизированной системы "Безопасный город"</t>
  </si>
  <si>
    <t xml:space="preserve">  НАЦИОНАЛЬНАЯ ЭКОНОМИКА</t>
  </si>
  <si>
    <t>000 0400 00 0 00 00000 000</t>
  </si>
  <si>
    <t xml:space="preserve">  Дорожное хозяйство (дорожные фонды)</t>
  </si>
  <si>
    <t>000 0409 00 0 00 00000 000</t>
  </si>
  <si>
    <t xml:space="preserve">  Муниципальная программа МО город Волхов "Развитие автомобильных дорог в МО город Волхов"</t>
  </si>
  <si>
    <t>000 0409 03 0 00 00000 000</t>
  </si>
  <si>
    <t>000 0409 03 4 00 00000 000</t>
  </si>
  <si>
    <t xml:space="preserve">  Комплекс процессных мероприятий "Содержание, капитальный ремонт и ремонт автомобильных дорог общего пользования местного значения, дворовых территорий многоквартирных домов и проездов к ним"</t>
  </si>
  <si>
    <t>000 0409 03 4 01 00000 000</t>
  </si>
  <si>
    <t>000 0409 03 4 01 00170 000</t>
  </si>
  <si>
    <t>000 0409 03 4 01 00170 600</t>
  </si>
  <si>
    <t>000 0409 03 4 01 00170 610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</si>
  <si>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</si>
  <si>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110 0409 03 4 01 00170 611</t>
  </si>
  <si>
    <t xml:space="preserve">  Капитальные вложения в объекты государственной (муниципальной) собственности</t>
  </si>
  <si>
    <t xml:space="preserve">  Бюджетные инвестиции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</si>
  <si>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</si>
  <si>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 Поддержка развития общественной инфраструктуры муниципального значения</t>
  </si>
  <si>
    <t xml:space="preserve">  Комплекс процессных мероприятий "Проведение мероприятий по обеспечению безопасности дорожного движения"</t>
  </si>
  <si>
    <t>000 0409 03 4 04 00000 000</t>
  </si>
  <si>
    <t xml:space="preserve">  Техническое обслуживание средств организации дорожного движения - светофорных объектов, эксплуатируемых в МО город Волхов</t>
  </si>
  <si>
    <t>000 0409 03 4 04 20420 000</t>
  </si>
  <si>
    <t>000 0409 03 4 04 20420 600</t>
  </si>
  <si>
    <t>000 0409 03 4 04 20420 610</t>
  </si>
  <si>
    <t>110 0409 03 4 04 20420 612</t>
  </si>
  <si>
    <t xml:space="preserve">  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</si>
  <si>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000 0409 03 4 05 00000 000</t>
  </si>
  <si>
    <t xml:space="preserve">  Другие вопросы в области национальной экономики</t>
  </si>
  <si>
    <t>000 0412 00 0 00 00000 000</t>
  </si>
  <si>
    <t xml:space="preserve">  Муниципальная программа МО город Волхов "Развитие малого, среднего предпринимательства и потребительского рынка МО город Волхов"</t>
  </si>
  <si>
    <t>000 0412 06 0 00 00000 000</t>
  </si>
  <si>
    <t>000 0412 06 4 00 00000 000</t>
  </si>
  <si>
    <t xml:space="preserve">  Комплекс процессных мероприятий "Проведение систематической информационной кампании, популяризирующей ведение предпринимательской деятельности"</t>
  </si>
  <si>
    <t>000 0412 06 4 01 00000 000</t>
  </si>
  <si>
    <t xml:space="preserve">  Организация и содействие участию субъектов МСП в муниципальных, региональных, российских и международных конгрессно-выставочных мероприятиях</t>
  </si>
  <si>
    <t>000 0412 06 4 01 20700 000</t>
  </si>
  <si>
    <t>000 0412 06 4 01 20700 200</t>
  </si>
  <si>
    <t>000 0412 06 4 01 20700 240</t>
  </si>
  <si>
    <t>110 0412 06 4 01 20700 244</t>
  </si>
  <si>
    <t>000 0412 68 0 00 00000 000</t>
  </si>
  <si>
    <t>000 0412 68 9 00 00000 000</t>
  </si>
  <si>
    <t>000 0412 68 9 01 00000 000</t>
  </si>
  <si>
    <t xml:space="preserve">  Проведение топографо-геодезических, картографических и землеустроительных работ</t>
  </si>
  <si>
    <t>000 0412 68 9 01 20530 000</t>
  </si>
  <si>
    <t>000 0412 68 9 01 20530 200</t>
  </si>
  <si>
    <t>000 0412 68 9 01 20530 240</t>
  </si>
  <si>
    <t>110 0412 68 9 01 20530 244</t>
  </si>
  <si>
    <t xml:space="preserve">  ЖИЛИЩНО-КОММУНАЛЬНОЕ ХОЗЯЙСТВО</t>
  </si>
  <si>
    <t>000 0500 00 0 00 00000 000</t>
  </si>
  <si>
    <t xml:space="preserve">  Жилищное хозяйство</t>
  </si>
  <si>
    <t>000 0501 00 0 00 00000 000</t>
  </si>
  <si>
    <t xml:space="preserve">  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</si>
  <si>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000 0501 01 0 00 00000 000</t>
  </si>
  <si>
    <t>000 0501 01 4 00 00000 000</t>
  </si>
  <si>
    <t xml:space="preserve">  Комплекс процессных мероприятий "Энергосбережение и повышение энергетической эффективности на территории МО город Волхов"</t>
  </si>
  <si>
    <t>000 0501 01 4 01 00000 000</t>
  </si>
  <si>
    <t xml:space="preserve">  Оснащение приборами учета энергетических ресурсов муниципальные квартиры, расположенные на территории МО город Волхов</t>
  </si>
  <si>
    <t>000 0501 01 4 01 20170 000</t>
  </si>
  <si>
    <t>000 0501 01 4 01 20170 200</t>
  </si>
  <si>
    <t>000 0501 01 4 01 20170 240</t>
  </si>
  <si>
    <t>110 0501 01 4 01 20170 244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</si>
  <si>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</si>
  <si>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Муниципальная программа МО город Волхов "Обеспечение качественным жильем граждан на территории МО город Волхов"</t>
  </si>
  <si>
    <t>000 0501 02 0 00 00000 000</t>
  </si>
  <si>
    <t xml:space="preserve">  Бюджетные инвестиции на приобретение объектов недвижимого имущества в государственную (муниципальную) собственность</t>
  </si>
  <si>
    <t>000 0501 02 4 00 00000 000</t>
  </si>
  <si>
    <t xml:space="preserve">  Комплекс процессных мероприятий "Улучшение жилищных условий граждан"</t>
  </si>
  <si>
    <t>000 0501 02 4 01 00000 000</t>
  </si>
  <si>
    <t xml:space="preserve">  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</si>
  <si>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000 0501 02 4 01 20020 000</t>
  </si>
  <si>
    <t>000 0501 02 4 01 20020 200</t>
  </si>
  <si>
    <t>000 0501 02 4 01 20020 240</t>
  </si>
  <si>
    <t>110 0501 02 4 01 20020 244</t>
  </si>
  <si>
    <t xml:space="preserve">  Проведение мероприятий по ликвидации (сносу) аварийного жилищного фонда</t>
  </si>
  <si>
    <t>000 0501 68 0 00 00000 000</t>
  </si>
  <si>
    <t>000 0501 68 9 00 00000 000</t>
  </si>
  <si>
    <t>000 0501 68 9 01 00000 000</t>
  </si>
  <si>
    <t xml:space="preserve">  Проведение ремонта и содержание муниципального жилищного фонда</t>
  </si>
  <si>
    <t>000 0501 68 9 01 20180 000</t>
  </si>
  <si>
    <t xml:space="preserve">  Проведение прочих мероприятий в области жилищного хозяйства</t>
  </si>
  <si>
    <t>000 0501 68 9 01 20190 000</t>
  </si>
  <si>
    <t>000 0501 68 9 01 20190 200</t>
  </si>
  <si>
    <t>000 0501 68 9 01 20190 240</t>
  </si>
  <si>
    <t>110 0501 68 9 01 20190 244</t>
  </si>
  <si>
    <t xml:space="preserve">  Коммунальное хозяйство</t>
  </si>
  <si>
    <t>000 0502 00 0 00 00000 000</t>
  </si>
  <si>
    <t>000 0502 01 0 00 00000 000</t>
  </si>
  <si>
    <t xml:space="preserve">  Проведение мероприятий по созданию мест (площадок) накопления твердых коммунальных отходов</t>
  </si>
  <si>
    <t>000 0502 68 0 00 00000 000</t>
  </si>
  <si>
    <t>000 0502 68 9 00 00000 000</t>
  </si>
  <si>
    <t>000 0502 68 9 01 00000 000</t>
  </si>
  <si>
    <t>000 0502 68 9 01 06070 000</t>
  </si>
  <si>
    <t>000 0502 68 9 01 06070 800</t>
  </si>
  <si>
    <t>000 0502 68 9 01 06070 810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</si>
  <si>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</si>
  <si>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110 0502 68 9 01 06070 811</t>
  </si>
  <si>
    <t xml:space="preserve">  Благоустройство</t>
  </si>
  <si>
    <t>000 0503 00 0 00 00000 000</t>
  </si>
  <si>
    <t>000 0503 01 0 00 00000 000</t>
  </si>
  <si>
    <t xml:space="preserve">  Проведение мероприятий по ликвидации мест несанкционированного размещения отходов и озеленение</t>
  </si>
  <si>
    <t>000 0503 03 0 00 00000 000</t>
  </si>
  <si>
    <t>000 0503 03 4 00 00000 000</t>
  </si>
  <si>
    <t xml:space="preserve">  Комплекс процессных мероприятий "Снижение аварийности на муниципальной сети автомобильных дорог"</t>
  </si>
  <si>
    <t>000 0503 03 4 02 00000 000</t>
  </si>
  <si>
    <t xml:space="preserve">  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</si>
  <si>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000 0503 03 4 02 20230 000</t>
  </si>
  <si>
    <t>000 0503 03 4 02 20230 600</t>
  </si>
  <si>
    <t>000 0503 03 4 02 20230 610</t>
  </si>
  <si>
    <t>110 0503 03 4 02 20230 612</t>
  </si>
  <si>
    <t xml:space="preserve">  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</si>
  <si>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000 0503 03 4 02 20250 000</t>
  </si>
  <si>
    <t>000 0503 03 4 02 20250 600</t>
  </si>
  <si>
    <t>000 0503 03 4 02 20250 610</t>
  </si>
  <si>
    <t>110 0503 03 4 02 20250 612</t>
  </si>
  <si>
    <t xml:space="preserve">  Комплекс процессных мероприятий "Реализация проектов местных инициатив граждан"</t>
  </si>
  <si>
    <t>000 0503 09 0 00 00000 000</t>
  </si>
  <si>
    <t xml:space="preserve">  Реализация программ формирования современной городской среды</t>
  </si>
  <si>
    <t>000 0503 09 4 00 00000 000</t>
  </si>
  <si>
    <t xml:space="preserve">  Комплекс процессных мероприятий "Благоустройство территорий МО город Волхов"</t>
  </si>
  <si>
    <t>000 0503 09 4 01 00000 000</t>
  </si>
  <si>
    <t>000 0503 09 4 01 00170 000</t>
  </si>
  <si>
    <t>000 0503 09 4 01 00170 600</t>
  </si>
  <si>
    <t>000 0503 09 4 01 00170 610</t>
  </si>
  <si>
    <t>110 0503 09 4 01 00170 611</t>
  </si>
  <si>
    <t xml:space="preserve">  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</si>
  <si>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000 0503 11 0 00 00000 000</t>
  </si>
  <si>
    <t xml:space="preserve"> 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</si>
  <si>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 xml:space="preserve">  Проведение комплекса мероприятий по борьбе с борщевиком Сосновского на территориях муниципальных образований Ленинградской области</t>
  </si>
  <si>
    <t>000 0503 68 0 00 00000 000</t>
  </si>
  <si>
    <t>000 0503 68 9 00 00000 000</t>
  </si>
  <si>
    <t>000 0503 68 9 01 00000 000</t>
  </si>
  <si>
    <t xml:space="preserve">  Организация ритуальных услуг и содержание мест захоронения</t>
  </si>
  <si>
    <t>000 0503 68 9 01 20260 000</t>
  </si>
  <si>
    <t>000 0503 68 9 01 20260 200</t>
  </si>
  <si>
    <t>000 0503 68 9 01 20260 240</t>
  </si>
  <si>
    <t>110 0503 68 9 01 20260 244</t>
  </si>
  <si>
    <t xml:space="preserve">  Проведение прочих мероприятий по благоустройству</t>
  </si>
  <si>
    <t xml:space="preserve">  Другие вопросы в области жилищно-коммунального хозяйства</t>
  </si>
  <si>
    <t>000 0505 00 0 00 00000 000</t>
  </si>
  <si>
    <t>000 0505 68 0 00 00000 000</t>
  </si>
  <si>
    <t>000 0505 68 9 00 00000 000</t>
  </si>
  <si>
    <t>000 0505 68 9 01 00000 000</t>
  </si>
  <si>
    <t>000 0505 68 9 01 00170 000</t>
  </si>
  <si>
    <t>000 0505 68 9 01 00170 600</t>
  </si>
  <si>
    <t>000 0505 68 9 01 00170 610</t>
  </si>
  <si>
    <t>110 0505 68 9 01 00170 611</t>
  </si>
  <si>
    <t xml:space="preserve">  ОБРАЗОВАНИЕ</t>
  </si>
  <si>
    <t>000 0700 00 0 00 00000 000</t>
  </si>
  <si>
    <t xml:space="preserve">  Молодежная политика</t>
  </si>
  <si>
    <t>000 0707 00 0 00 00000 000</t>
  </si>
  <si>
    <t>000 0707 10 0 00 00000 000</t>
  </si>
  <si>
    <t>000 0707 10 4 00 00000 000</t>
  </si>
  <si>
    <t xml:space="preserve">  Комплекс процессных мероприятий "Участие в молодежных массовых мероприятиях и молодежных объединениях"</t>
  </si>
  <si>
    <t>000 0707 10 4 01 00000 000</t>
  </si>
  <si>
    <t>000 0707 10 4 01 00170 000</t>
  </si>
  <si>
    <t>000 0707 10 4 01 00170 600</t>
  </si>
  <si>
    <t>000 0707 10 4 01 00170 610</t>
  </si>
  <si>
    <t>110 0707 10 4 01 00170 611</t>
  </si>
  <si>
    <t xml:space="preserve">  Поддержка деятельности молодежных организаций и объединений, молодежных инициатив и развитию волонтерского движения</t>
  </si>
  <si>
    <t>000 0707 10 4 01 20280 000</t>
  </si>
  <si>
    <t>000 0707 10 4 01 20280 600</t>
  </si>
  <si>
    <t>000 0707 10 4 01 20280 610</t>
  </si>
  <si>
    <t>110 0707 10 4 01 20280 612</t>
  </si>
  <si>
    <t xml:space="preserve">  Реализация проекта "Губернаторский молодежный трудовой отряд"</t>
  </si>
  <si>
    <t>000 0707 10 4 01 20290 000</t>
  </si>
  <si>
    <t>000 0707 10 4 01 20290 600</t>
  </si>
  <si>
    <t>000 0707 10 4 01 20290 610</t>
  </si>
  <si>
    <t>110 0707 10 4 01 20290 612</t>
  </si>
  <si>
    <t xml:space="preserve">  Проведение молодежных массовых мероприятий, образовательных форумов и форумов молодежных проектов</t>
  </si>
  <si>
    <t>000 0707 10 4 01 20430 000</t>
  </si>
  <si>
    <t>000 0707 10 4 01 20430 600</t>
  </si>
  <si>
    <t>000 0707 10 4 01 20430 610</t>
  </si>
  <si>
    <t>110 0707 10 4 01 20430 612</t>
  </si>
  <si>
    <t xml:space="preserve">  Поддержка содействия трудовой адаптации и занятости молодежи</t>
  </si>
  <si>
    <t>000 0707 10 4 01 S4330 000</t>
  </si>
  <si>
    <t>000 0707 10 4 01 S4330 600</t>
  </si>
  <si>
    <t>000 0707 10 4 01 S4330 610</t>
  </si>
  <si>
    <t>110 0707 10 4 01 S4330 612</t>
  </si>
  <si>
    <t xml:space="preserve">  Комплекс процессных мероприятий "Поддержка молодых семей и пропаганда семейных ценностей"</t>
  </si>
  <si>
    <t>000 0707 10 4 02 00000 000</t>
  </si>
  <si>
    <t xml:space="preserve">  Поддержка молодых семей и пропаганда семейных ценностей</t>
  </si>
  <si>
    <t>000 0707 10 4 02 20300 000</t>
  </si>
  <si>
    <t>000 0707 10 4 02 20300 600</t>
  </si>
  <si>
    <t>000 0707 10 4 02 20300 610</t>
  </si>
  <si>
    <t>110 0707 10 4 02 20300 612</t>
  </si>
  <si>
    <t xml:space="preserve">  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</si>
  <si>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000 0707 10 4 03 00000 000</t>
  </si>
  <si>
    <t xml:space="preserve">  Проведение мероприятий по сохранению исторической памяти, гражданско-патриотического и духовно-нравственного воспитания молодежи</t>
  </si>
  <si>
    <t>000 0707 10 4 03 20330 000</t>
  </si>
  <si>
    <t>000 0707 10 4 03 20330 600</t>
  </si>
  <si>
    <t>000 0707 10 4 03 20330 610</t>
  </si>
  <si>
    <t>110 0707 10 4 03 20330 612</t>
  </si>
  <si>
    <t xml:space="preserve">  КУЛЬТУРА, КИНЕМАТОГРАФИЯ</t>
  </si>
  <si>
    <t>000 0800 00 0 00 00000 000</t>
  </si>
  <si>
    <t xml:space="preserve">  Культура</t>
  </si>
  <si>
    <t>000 0801 00 0 00 00000 000</t>
  </si>
  <si>
    <t>000 0801 04 0 00 00000 000</t>
  </si>
  <si>
    <t>000 0801 04 4 00 00000 000</t>
  </si>
  <si>
    <t>000 0801 04 4 01 00000 000</t>
  </si>
  <si>
    <t>000 0801 04 4 01 S4840 000</t>
  </si>
  <si>
    <t>000 0801 04 4 01 S4840 600</t>
  </si>
  <si>
    <t>000 0801 04 4 01 S4840 610</t>
  </si>
  <si>
    <t>110 0801 04 4 01 S4840 612</t>
  </si>
  <si>
    <t xml:space="preserve">  Комплекс процессных мероприятий "Сохранение и развитие народной культуры и самодеятельного творчества в МО город Волхов"</t>
  </si>
  <si>
    <t>000 0801 04 4 02 00000 000</t>
  </si>
  <si>
    <t xml:space="preserve">  Организация и проведение праздничных мероприятий</t>
  </si>
  <si>
    <t>000 0801 04 4 02 20310 000</t>
  </si>
  <si>
    <t>000 0801 04 4 02 20310 600</t>
  </si>
  <si>
    <t>000 0801 04 4 02 20310 610</t>
  </si>
  <si>
    <t>110 0801 04 4 02 20310 612</t>
  </si>
  <si>
    <t xml:space="preserve">  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</si>
  <si>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000 0801 04 4 02 60410 000</t>
  </si>
  <si>
    <t>000 0801 04 4 02 60410 600</t>
  </si>
  <si>
    <t>000 0801 04 4 02 60410 610</t>
  </si>
  <si>
    <t>110 0801 04 4 02 60410 612</t>
  </si>
  <si>
    <t>000 0801 04 4 03 00000 000</t>
  </si>
  <si>
    <t>000 0801 04 4 03 00170 000</t>
  </si>
  <si>
    <t>000 0801 04 4 03 00170 600</t>
  </si>
  <si>
    <t>000 0801 04 4 03 00170 610</t>
  </si>
  <si>
    <t>110 0801 04 4 03 00170 611</t>
  </si>
  <si>
    <t xml:space="preserve">  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</t>
  </si>
  <si>
    <t>000 0801 04 4 03 S0360 000</t>
  </si>
  <si>
    <t>000 0801 04 4 03 S0360 600</t>
  </si>
  <si>
    <t>000 0801 04 4 03 S0360 610</t>
  </si>
  <si>
    <t>110 0801 04 4 03 S0360 611</t>
  </si>
  <si>
    <t xml:space="preserve">  СОЦИАЛЬНАЯ ПОЛИТИКА</t>
  </si>
  <si>
    <t>000 1000 00 0 00 00000 000</t>
  </si>
  <si>
    <t xml:space="preserve">  Пенсионное обеспечение</t>
  </si>
  <si>
    <t>000 1001 00 0 00 00000 000</t>
  </si>
  <si>
    <t>000 1001 68 0 00 00000 000</t>
  </si>
  <si>
    <t>000 1001 68 9 00 00000 000</t>
  </si>
  <si>
    <t>000 1001 68 9 01 00000 000</t>
  </si>
  <si>
    <t xml:space="preserve">  Доплаты к пенсиям муниципальных служащих</t>
  </si>
  <si>
    <t>000 1001 68 9 01 03050 000</t>
  </si>
  <si>
    <t>000 1001 68 9 01 03050 300</t>
  </si>
  <si>
    <t xml:space="preserve">  Публичные нормативные социальные выплаты гражданам</t>
  </si>
  <si>
    <t>000 1001 68 9 01 03050 310</t>
  </si>
  <si>
    <t xml:space="preserve">  Иные пенсии, социальные доплаты к пенсиям</t>
  </si>
  <si>
    <t>110 1001 68 9 01 03050 312</t>
  </si>
  <si>
    <t xml:space="preserve">  Охрана семьи и детства</t>
  </si>
  <si>
    <t>000 1004 00 0 00 00000 000</t>
  </si>
  <si>
    <t>000 1004 02 0 00 00000 000</t>
  </si>
  <si>
    <t xml:space="preserve">  Реализация мероприятий по обеспечению жильем молодых семей</t>
  </si>
  <si>
    <t xml:space="preserve">  Социальные выплаты гражданам, кроме публичных нормативных социальных выплат</t>
  </si>
  <si>
    <t xml:space="preserve">  Субсидии гражданам на приобретение жилья</t>
  </si>
  <si>
    <t xml:space="preserve">  ФИЗИЧЕСКАЯ КУЛЬТУРА И СПОРТ</t>
  </si>
  <si>
    <t>000 1100 00 0 00 00000 000</t>
  </si>
  <si>
    <t xml:space="preserve">  Физическая культура</t>
  </si>
  <si>
    <t>000 1101 00 0 00 00000 000</t>
  </si>
  <si>
    <t xml:space="preserve">  Муниципальная программа МО город Волхов "Развитие физической культуры и спорта в МО город Волхов"</t>
  </si>
  <si>
    <t>000 1101 05 0 00 00000 000</t>
  </si>
  <si>
    <t>000 1101 05 4 00 00000 000</t>
  </si>
  <si>
    <t xml:space="preserve">  Комплекс процессных мероприятий "Развитие физической культуры и массового спорта в МО город Волхов"</t>
  </si>
  <si>
    <t>000 1101 05 4 01 00000 000</t>
  </si>
  <si>
    <t>000 1101 05 4 01 00170 000</t>
  </si>
  <si>
    <t>000 1101 05 4 01 00170 600</t>
  </si>
  <si>
    <t>000 1101 05 4 01 00170 610</t>
  </si>
  <si>
    <t>110 1101 05 4 01 00170 611</t>
  </si>
  <si>
    <t xml:space="preserve">  Организация, проведение и участие в физкультурных мероприятиях и спортивных соревнованиях</t>
  </si>
  <si>
    <t>000 1101 05 4 01 20520 000</t>
  </si>
  <si>
    <t>000 1101 05 4 01 20520 600</t>
  </si>
  <si>
    <t>000 1101 05 4 01 20520 610</t>
  </si>
  <si>
    <t>110 1101 05 4 01 20520 612</t>
  </si>
  <si>
    <t xml:space="preserve">  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</si>
  <si>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000 1101 05 4 01 20540 000</t>
  </si>
  <si>
    <t>000 1101 05 4 01 20540 600</t>
  </si>
  <si>
    <t>000 1101 05 4 01 20540 610</t>
  </si>
  <si>
    <t>110 1101 05 4 01 20540 612</t>
  </si>
  <si>
    <t>000 1101 05 4 01 20570 000</t>
  </si>
  <si>
    <t>000 1101 05 4 01 20570 600</t>
  </si>
  <si>
    <t>000 1101 05 4 01 20570 610</t>
  </si>
  <si>
    <t>110 1101 05 4 01 20570 612</t>
  </si>
  <si>
    <t xml:space="preserve">  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</si>
  <si>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000 1101 05 4 02 00000 000</t>
  </si>
  <si>
    <t xml:space="preserve">  Реализация мероприятий по внедрению Всероссийского физкультурно-спортивного комплекса "Готов к труду и обороне" (ГТО)</t>
  </si>
  <si>
    <t>000 1101 05 4 02 60220 000</t>
  </si>
  <si>
    <t>000 1101 05 4 02 60220 600</t>
  </si>
  <si>
    <t>000 1101 05 4 02 60220 610</t>
  </si>
  <si>
    <t>110 1101 05 4 02 60220 612</t>
  </si>
  <si>
    <t xml:space="preserve">  Массовый спорт</t>
  </si>
  <si>
    <t>000 1102 00 0 00 00000 000</t>
  </si>
  <si>
    <t>000 1102 05 0 00 00000 000</t>
  </si>
  <si>
    <t xml:space="preserve">  Реализация мероприятий по проведению капитального ремонта объектов физической культуры и спорта</t>
  </si>
  <si>
    <t xml:space="preserve">  Кредиты кредитных организаций в валюте Российской Федерации</t>
  </si>
  <si>
    <t>000 01 02 00 00 00 0000 000</t>
  </si>
  <si>
    <t xml:space="preserve">  Привлечение кредитов от кредитных организаций в валюте Российской Федерации</t>
  </si>
  <si>
    <t>000 01 02 00 00 00 0000 700</t>
  </si>
  <si>
    <t xml:space="preserve">  Привлечение городскими поселениями кредитов от кредитных организаций в валюте Российской Федерации</t>
  </si>
  <si>
    <t>111 01 02 00 00 13 0000 710</t>
  </si>
  <si>
    <t xml:space="preserve">  Изменение остатков средств на счетах по учету средств бюджетов</t>
  </si>
  <si>
    <t>000 01 05 00 00 00 0000 000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</si>
  <si>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</si>
  <si>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</si>
  <si>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</si>
  <si>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</si>
  <si>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</si>
  <si>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</si>
  <si>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</si>
  <si>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111 01 05 02 01 13 0000 510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</si>
  <si>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</si>
  <si>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</si>
  <si>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</si>
  <si>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</si>
  <si>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</si>
  <si>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</si>
  <si>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</si>
  <si>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111 01 05 02 01 13 0000 610</t>
  </si>
  <si>
    <t>Остаток нераспределенного/неиспользованного резервного фонда</t>
  </si>
  <si>
    <t>Форма по ОКУД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</si>
  <si>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</si>
  <si>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</si>
  <si>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</si>
  <si>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</si>
  <si>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</si>
  <si>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</si>
  <si>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</si>
  <si>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Периодичность: месячная, квартальная, годовая</t>
  </si>
  <si>
    <t>Единица измерения:  руб</t>
  </si>
  <si>
    <t>по ОКЕИ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</si>
  <si>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</si>
  <si>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</si>
  <si>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</si>
  <si>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</si>
  <si>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                                2. Расходы бюджета</t>
  </si>
  <si>
    <t xml:space="preserve">              Форма 0503117  с.2</t>
  </si>
  <si>
    <t>000 0502 01 4 00 00000 000</t>
  </si>
  <si>
    <t xml:space="preserve">  ОБСЛУЖИВАНИЕ ГОСУДАРСТВЕННОГО (МУНИЦИПАЛЬНОГО) ДОЛГА</t>
  </si>
  <si>
    <t>000 1300 00 0 00 00000 000</t>
  </si>
  <si>
    <t xml:space="preserve">  Обслуживание государственного (муниципального) внутреннего долга</t>
  </si>
  <si>
    <t>000 1301 00 0 00 00000 000</t>
  </si>
  <si>
    <t>000 1301 68 0 00 00000 000</t>
  </si>
  <si>
    <t>000 1301 68 9 00 00000 000</t>
  </si>
  <si>
    <t>000 1301 68 9 01 00000 000</t>
  </si>
  <si>
    <t>000 1301 68 9 01 20150 000</t>
  </si>
  <si>
    <t xml:space="preserve">  Обслуживание государственного (муниципального) долга</t>
  </si>
  <si>
    <t>000 1301 68 9 01 20150 700</t>
  </si>
  <si>
    <t xml:space="preserve">  Обслуживание муниципального долга</t>
  </si>
  <si>
    <t>111 1301 68 9 01 20150 730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</si>
  <si>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</si>
  <si>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</si>
  <si>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</si>
  <si>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</si>
  <si>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</si>
  <si>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</si>
  <si>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</si>
  <si>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111 01 03 01 00 13 0000 710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</si>
  <si>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</si>
  <si>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</si>
  <si>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</si>
  <si>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111 01 03 01 00 13 0000 810</t>
  </si>
  <si>
    <t>Наименование подраздела</t>
  </si>
  <si>
    <t xml:space="preserve">  Процентные платежи по муниципальному долгу</t>
  </si>
  <si>
    <t>110 1102 05 7 01 S4060 612</t>
  </si>
  <si>
    <t>000 1102 05 7 01 S4060 610</t>
  </si>
  <si>
    <t>000 1102 05 7 01 S4060 600</t>
  </si>
  <si>
    <t>000 1102 05 7 01 S4060 000</t>
  </si>
  <si>
    <t>000 1102 05 7 01 00000 000</t>
  </si>
  <si>
    <t>000 1102 05 7 00 00000 000</t>
  </si>
  <si>
    <t xml:space="preserve">  Отраслевые проекты</t>
  </si>
  <si>
    <t>000 1101 05 5 01 20870 000</t>
  </si>
  <si>
    <t>000 1101 05 5 01 00000 000</t>
  </si>
  <si>
    <t xml:space="preserve">  Муниципальный проект МО город Волхов "Благоустройство и развитие Лыжной базы "Двугорье"</t>
  </si>
  <si>
    <t>000 1101 05 5 00 00000 000</t>
  </si>
  <si>
    <t xml:space="preserve">  Муниципальные проекты</t>
  </si>
  <si>
    <t>110 1004 02 7 01 L4970 322</t>
  </si>
  <si>
    <t>000 1004 02 7 01 L4970 320</t>
  </si>
  <si>
    <t>000 1004 02 7 01 L4970 300</t>
  </si>
  <si>
    <t>000 1004 02 7 01 L4970 000</t>
  </si>
  <si>
    <t>000 1004 02 7 00 00000 000</t>
  </si>
  <si>
    <t>110 0801 04 7 01 20550 612</t>
  </si>
  <si>
    <t>000 0801 04 7 01 20550 610</t>
  </si>
  <si>
    <t>000 0801 04 7 01 20550 600</t>
  </si>
  <si>
    <t>000 0801 04 7 01 20550 000</t>
  </si>
  <si>
    <t>000 0801 04 7 01 00000 000</t>
  </si>
  <si>
    <t xml:space="preserve">  Отраслевой проект "Развитие инфраструктуры культуры"</t>
  </si>
  <si>
    <t>000 0801 04 7 00 00000 000</t>
  </si>
  <si>
    <t>110 0801 04 5 01 20870 612</t>
  </si>
  <si>
    <t>000 0801 04 5 01 20870 610</t>
  </si>
  <si>
    <t>000 0801 04 5 01 20870 600</t>
  </si>
  <si>
    <t>000 0801 04 5 01 20870 000</t>
  </si>
  <si>
    <t>000 0801 04 5 01 00000 000</t>
  </si>
  <si>
    <t xml:space="preserve">  Муниципальный проект МО город Волхов "Создание выставочного пространства в МБУК "КИЦ им. А.С. Пушкина"</t>
  </si>
  <si>
    <t>000 0801 04 5 00 00000 000</t>
  </si>
  <si>
    <t>110 0801 04 4 02 20310 244</t>
  </si>
  <si>
    <t>000 0801 04 4 02 20310 240</t>
  </si>
  <si>
    <t>000 0801 04 4 02 20310 200</t>
  </si>
  <si>
    <t>110 0801 04 4 01 20570 612</t>
  </si>
  <si>
    <t>000 0801 04 4 01 20570 610</t>
  </si>
  <si>
    <t>000 0801 04 4 01 20570 600</t>
  </si>
  <si>
    <t>000 0801 04 4 01 20570 000</t>
  </si>
  <si>
    <t>110 0503 11 7 01 S4310 244</t>
  </si>
  <si>
    <t>000 0503 11 7 01 S4310 240</t>
  </si>
  <si>
    <t>000 0503 11 7 01 S4310 200</t>
  </si>
  <si>
    <t>000 0503 11 7 01 S4310 000</t>
  </si>
  <si>
    <t>000 0503 11 7 01 00000 000</t>
  </si>
  <si>
    <t xml:space="preserve">  Отраслевой проект "Благоустройство сельских территорий"</t>
  </si>
  <si>
    <t>000 0503 11 7 00 00000 000</t>
  </si>
  <si>
    <t>110 0503 11 5 02 F0550 612</t>
  </si>
  <si>
    <t>000 0503 11 5 02 F0550 610</t>
  </si>
  <si>
    <t>000 0503 11 5 02 F0550 600</t>
  </si>
  <si>
    <t>000 0503 11 5 02 F0550 000</t>
  </si>
  <si>
    <t>000 0503 11 5 02 00000 000</t>
  </si>
  <si>
    <t xml:space="preserve">  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</si>
  <si>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110 0503 11 5 01 20880 244</t>
  </si>
  <si>
    <t>000 0503 11 5 01 20880 240</t>
  </si>
  <si>
    <t>000 0503 11 5 01 20880 200</t>
  </si>
  <si>
    <t>000 0503 11 5 01 20880 000</t>
  </si>
  <si>
    <t xml:space="preserve">  Проведение мероприятий по обработке от борщевика Сосновского</t>
  </si>
  <si>
    <t>000 0503 11 5 01 00000 000</t>
  </si>
  <si>
    <t xml:space="preserve">  Муниципальный проект МО город Волхов "Борьба с борщевиком Сосновского"</t>
  </si>
  <si>
    <t>000 0503 11 5 00 00000 000</t>
  </si>
  <si>
    <t>110 0503 09 7 01 S4750 244</t>
  </si>
  <si>
    <t>000 0503 09 7 01 S4750 240</t>
  </si>
  <si>
    <t>000 0503 09 7 01 S4750 200</t>
  </si>
  <si>
    <t>000 0503 09 7 01 S4750 000</t>
  </si>
  <si>
    <t xml:space="preserve">  Реализация мероприятий по благоустройству дворовых территорий муниципальных образований Ленинградской области</t>
  </si>
  <si>
    <t>000 0503 09 7 01 00000 000</t>
  </si>
  <si>
    <t xml:space="preserve">  Отраслевой проект "Благоустройство общественных, дворовых пространств и цифровизация городского хозяйства"</t>
  </si>
  <si>
    <t>000 0503 09 7 00 00000 000</t>
  </si>
  <si>
    <t>110 0503 09 5 01 S4840 244</t>
  </si>
  <si>
    <t>000 0503 09 5 01 S4840 240</t>
  </si>
  <si>
    <t>000 0503 09 5 01 S4840 200</t>
  </si>
  <si>
    <t>000 0503 09 5 01 S4840 000</t>
  </si>
  <si>
    <t>110 0503 09 5 01 20870 414</t>
  </si>
  <si>
    <t>000 0503 09 5 01 20870 410</t>
  </si>
  <si>
    <t>000 0503 09 5 01 20870 400</t>
  </si>
  <si>
    <t>110 0503 09 5 01 20870 244</t>
  </si>
  <si>
    <t>000 0503 09 5 01 20870 240</t>
  </si>
  <si>
    <t>000 0503 09 5 01 20870 200</t>
  </si>
  <si>
    <t>000 0503 09 5 01 20870 000</t>
  </si>
  <si>
    <t>110 0503 09 5 01 20650 244</t>
  </si>
  <si>
    <t>000 0503 09 5 01 20650 240</t>
  </si>
  <si>
    <t>000 0503 09 5 01 20650 200</t>
  </si>
  <si>
    <t>000 0503 09 5 01 20650 000</t>
  </si>
  <si>
    <t xml:space="preserve">  Проведение мероприятий по благоустройству дворовых территорий и общественных зон</t>
  </si>
  <si>
    <t>000 0503 09 5 01 00000 000</t>
  </si>
  <si>
    <t xml:space="preserve">  Муниципальный проект МО город Волхов "Благоустройство дворовых и общественных пространств"</t>
  </si>
  <si>
    <t>000 0503 09 5 00 00000 000</t>
  </si>
  <si>
    <t>110 0503 09 4 01 20270 244</t>
  </si>
  <si>
    <t>000 0503 09 4 01 20270 240</t>
  </si>
  <si>
    <t>000 0503 09 4 01 20270 200</t>
  </si>
  <si>
    <t>000 0503 09 4 01 20270 000</t>
  </si>
  <si>
    <t xml:space="preserve">  Региональный проект "Формирование комфортной городской среды"</t>
  </si>
  <si>
    <t>000 0503 09 2 00 00000 000</t>
  </si>
  <si>
    <t xml:space="preserve">  Региональные проекты</t>
  </si>
  <si>
    <t xml:space="preserve">  Отраслевой проект "Эффективное обращение с отходами производства и потребления на территории Ленинградской области"</t>
  </si>
  <si>
    <t>110 0503 01 5 03 60560 612</t>
  </si>
  <si>
    <t>000 0503 01 5 03 60560 610</t>
  </si>
  <si>
    <t>000 0503 01 5 03 60560 600</t>
  </si>
  <si>
    <t>000 0503 01 5 03 60560 000</t>
  </si>
  <si>
    <t>000 0503 01 5 03 00000 000</t>
  </si>
  <si>
    <t xml:space="preserve">  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</si>
  <si>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110 0503 01 5 02 20850 244</t>
  </si>
  <si>
    <t>000 0503 01 5 02 20850 240</t>
  </si>
  <si>
    <t>000 0503 01 5 02 20850 200</t>
  </si>
  <si>
    <t>000 0503 01 5 02 20850 000</t>
  </si>
  <si>
    <t xml:space="preserve">  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</si>
  <si>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000 0503 01 5 02 00000 000</t>
  </si>
  <si>
    <t xml:space="preserve">  Муниципальный проект МО город Волхов "Снижение негативного воздействия отходов потребления на окружающую среду"</t>
  </si>
  <si>
    <t>000 0503 01 5 00 00000 000</t>
  </si>
  <si>
    <t xml:space="preserve">  Субсидии организациям, оказывающим банные услуги физическим лицам</t>
  </si>
  <si>
    <t>110 0502 01 7 01 S4790 244</t>
  </si>
  <si>
    <t>000 0502 01 7 01 S4790 240</t>
  </si>
  <si>
    <t>000 0502 01 7 01 S4790 200</t>
  </si>
  <si>
    <t>000 0502 01 7 01 S4790 000</t>
  </si>
  <si>
    <t>000 0502 01 7 01 00000 000</t>
  </si>
  <si>
    <t>000 0502 01 7 00 00000 000</t>
  </si>
  <si>
    <t>110 0502 01 4 03 20900 244</t>
  </si>
  <si>
    <t>000 0502 01 4 03 20900 240</t>
  </si>
  <si>
    <t>000 0502 01 4 03 20900 200</t>
  </si>
  <si>
    <t>000 0502 01 4 03 20900 000</t>
  </si>
  <si>
    <t xml:space="preserve">  Содержание коммунальных объектов, в том числе обеспечение их функционирования</t>
  </si>
  <si>
    <t>000 0502 01 4 03 00000 000</t>
  </si>
  <si>
    <t xml:space="preserve">  Комплекс процессных мероприятий "Устойчивое функционирование коммунальной инфраструктуры"</t>
  </si>
  <si>
    <t>110 0501 68 9 01 20180 244</t>
  </si>
  <si>
    <t>000 0501 68 9 01 20180 240</t>
  </si>
  <si>
    <t>000 0501 68 9 01 20180 200</t>
  </si>
  <si>
    <t>110 0501 02 4 01 20200 244</t>
  </si>
  <si>
    <t>000 0501 02 4 01 20200 240</t>
  </si>
  <si>
    <t>000 0501 02 4 01 20200 200</t>
  </si>
  <si>
    <t>000 0501 02 4 01 20200 000</t>
  </si>
  <si>
    <t xml:space="preserve">  Обеспечение устойчивого сокращения непригодного для проживания жилищного фонда (за счет средств местного бюджета)</t>
  </si>
  <si>
    <t>000 0409 03 7 01 00000 000</t>
  </si>
  <si>
    <t>000 0409 03 7 00 00000 000</t>
  </si>
  <si>
    <t>110 0409 03 5 01 S4840 244</t>
  </si>
  <si>
    <t>000 0409 03 5 01 S4840 240</t>
  </si>
  <si>
    <t>000 0409 03 5 01 S4840 200</t>
  </si>
  <si>
    <t>000 0409 03 5 01 S4840 000</t>
  </si>
  <si>
    <t>000 0409 03 5 01 00000 000</t>
  </si>
  <si>
    <t xml:space="preserve">  Муниципальный проект МО город Волхов "Обеспечение устойчивого функционирования сети автомобильных дорог МО город Волхов"</t>
  </si>
  <si>
    <t>000 0409 03 5 00 00000 000</t>
  </si>
  <si>
    <t>110 0409 03 4 01 20670 612</t>
  </si>
  <si>
    <t>000 0409 03 4 01 20670 610</t>
  </si>
  <si>
    <t>000 0409 03 4 01 20670 600</t>
  </si>
  <si>
    <t>000 0409 03 4 01 20670 000</t>
  </si>
  <si>
    <t>110 0314 07 5 01 20110 244</t>
  </si>
  <si>
    <t>000 0314 07 5 01 20110 240</t>
  </si>
  <si>
    <t>000 0314 07 5 01 20110 200</t>
  </si>
  <si>
    <t>000 0314 07 5 01 20110 000</t>
  </si>
  <si>
    <t>000 0314 07 5 01 00000 000</t>
  </si>
  <si>
    <t xml:space="preserve">  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</si>
  <si>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000 0314 07 5 00 00000 000</t>
  </si>
  <si>
    <t>Местный бюджет, в том числе за счет остатков местного бюджета на 01.01.2024 г.</t>
  </si>
  <si>
    <t>Акцизов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</si>
  <si>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</si>
  <si>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</si>
  <si>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</si>
  <si>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</si>
  <si>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</si>
  <si>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</si>
  <si>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</si>
  <si>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 xml:space="preserve">  Доходы от продажи квартир</t>
  </si>
  <si>
    <t>000 1 14 01000 00 0000 410</t>
  </si>
  <si>
    <t xml:space="preserve">  Доходы от продажи квартир, находящихся в собственности городских поселений</t>
  </si>
  <si>
    <t>112 1 14 01050 13 0000 410</t>
  </si>
  <si>
    <t xml:space="preserve">  Денежные средства, полученные от распоряжения и реализации конфискованного и иного имущества, обращенного в собственность государства (за исключением выморочного имущества) (в части реализации основных средств по указанному имуществу)</t>
  </si>
  <si>
    <t>000 1 14 14000 00 0000 410</t>
  </si>
  <si>
    <t xml:space="preserve">  Денежные средства, полученные от реализации иного имущества, обращенного в собственность муниципального образования, подлежащие зачислению в бюджет муниципального образования (в части реализации основных средств по указанному имуществу)</t>
  </si>
  <si>
    <t>000 1 14 14040 00 0000 410</t>
  </si>
  <si>
    <t xml:space="preserve">  Денежные средства, полученные от реализации иного имущества, обращенного в собственность городского поселения, подлежащие зачислению в бюджет городского поселения (в части реализации основных средств по указанному имуществу)</t>
  </si>
  <si>
    <t>112 1 14 14040 13 0000 410</t>
  </si>
  <si>
    <t>110 1101 05 5 01 20870 464</t>
  </si>
  <si>
    <t xml:space="preserve">  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</si>
  <si>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000 1101 05 5 01 20870 460</t>
  </si>
  <si>
    <t xml:space="preserve">  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</si>
  <si>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000 1101 05 5 01 20870 400</t>
  </si>
  <si>
    <t xml:space="preserve">  Реализация мероприятий по проведению капитального ремонта объектов культуры</t>
  </si>
  <si>
    <t xml:space="preserve">  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</si>
  <si>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 xml:space="preserve">  Приобретение дорожной техники и другого имущества, необходимого для функционирования и содержания автодорог</t>
  </si>
  <si>
    <t xml:space="preserve">  Отраслевой проект "Развитие объектов физической культуры и спорта"</t>
  </si>
  <si>
    <t>000 1004 02 7 01 00000 000</t>
  </si>
  <si>
    <t xml:space="preserve">  Муниципальная программа МО город Волхов "Молодежь МО город Волхов"</t>
  </si>
  <si>
    <t xml:space="preserve">  Отраслевой проект "Развитие и приведение в нормативное состояние автомобильных дорог общего пользования"</t>
  </si>
  <si>
    <t xml:space="preserve">  Уплата налога на имущество организаций и земельного налога</t>
  </si>
  <si>
    <t>110 0113 68 9 01 20050 851</t>
  </si>
  <si>
    <t xml:space="preserve">  Отраслевой проект "Улучшение жилищных условий и обеспечение жильем отдельных категорий граждан"</t>
  </si>
  <si>
    <t>000 0409 03 7 02 00000 000</t>
  </si>
  <si>
    <t>УТВЕРЖДЕНО</t>
  </si>
  <si>
    <t>постановлением  администрации</t>
  </si>
  <si>
    <t>Отклонение от  плана</t>
  </si>
  <si>
    <t xml:space="preserve">ОСТАТКИ СРЕДСТВ ДОРОЖНОГО ФОНДА НА 01 ЯНВАРЯ 2025 года </t>
  </si>
  <si>
    <t>Паспортизация автомобильных дорог и искусственных сооружений</t>
  </si>
  <si>
    <t>Проведение ремонта дворовых территорий многоквартирных домов, проездов к дворовым территориям многоквартирных домов</t>
  </si>
  <si>
    <t>Проведение мероприятий по проектированию и строительству объектов инженерной и транспортной инфраструктуры на земельных участках, предоставленных бесплатно гражданам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</si>
  <si>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</si>
  <si>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</si>
  <si>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Размер первоначально утвержденного резервного фонда
 (РСД от  19.12.2024 г. №25)</t>
  </si>
  <si>
    <t>Размер уточненного резервного фонда
(РСД от 29.03.2025 г. №12)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</si>
  <si>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постановления об административном правонарушении от 30 сентября 2024 г. по делу №5-151/2024</t>
  </si>
  <si>
    <t>Другие общегосударственные вопросы</t>
  </si>
  <si>
    <t>0113</t>
  </si>
  <si>
    <t>110 2 18 05010 13 0000 150</t>
  </si>
  <si>
    <t xml:space="preserve">  Доходы бюджетов городских поселений от возврата бюджетными учреждениями остатков субсидий прошлых лет</t>
  </si>
  <si>
    <t>000 2 18 05000 13 0000 150</t>
  </si>
  <si>
    <t xml:space="preserve">  Доходы бюджетов городских поселений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</si>
  <si>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</si>
  <si>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</si>
  <si>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</si>
  <si>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</si>
  <si>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000 2 18 00000 00 0000 000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</si>
  <si>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</si>
  <si>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182 1 01 02210 01 1000 110</t>
  </si>
  <si>
    <t xml:space="preserve">  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</si>
  <si>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</si>
  <si>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</si>
  <si>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182 1 01 02150 01 1000 110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</si>
  <si>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</si>
  <si>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</si>
  <si>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</si>
  <si>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</si>
  <si>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</si>
  <si>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</si>
  <si>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</si>
  <si>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</si>
  <si>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</si>
  <si>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</si>
  <si>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110 1102 05 4 01 20570 612</t>
  </si>
  <si>
    <t>000 1102 05 4 01 20570 610</t>
  </si>
  <si>
    <t>000 1102 05 4 01 20570 600</t>
  </si>
  <si>
    <t>000 1102 05 4 01 20570 000</t>
  </si>
  <si>
    <t xml:space="preserve">  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с участием негосударственных организаций и физических лиц, в</t>
  </si>
  <si>
    <t>110 1101 05 4 01 20510 612</t>
  </si>
  <si>
    <t>000 1101 05 4 01 20510 610</t>
  </si>
  <si>
    <t>000 1101 05 4 01 20510 600</t>
  </si>
  <si>
    <t>000 1101 05 4 01 20510 000</t>
  </si>
  <si>
    <t xml:space="preserve">  Проведение тренировочных занятий по плаванию групп подготовки спортивного резерва</t>
  </si>
  <si>
    <t>110 0801 04 4 02 60140 612</t>
  </si>
  <si>
    <t>000 0801 04 4 02 60140 610</t>
  </si>
  <si>
    <t>000 0801 04 4 02 60140 600</t>
  </si>
  <si>
    <t>000 0801 04 4 02 60140 000</t>
  </si>
  <si>
    <t xml:space="preserve">  Организация и проведение мероприятий в сфере культуры</t>
  </si>
  <si>
    <t>110 0801 04 2 Я5 55130 612</t>
  </si>
  <si>
    <t>000 0801 04 2 Я5 55130 610</t>
  </si>
  <si>
    <t>000 0801 04 2 Я5 55130 600</t>
  </si>
  <si>
    <t>000 0801 04 2 Я5 55130 000</t>
  </si>
  <si>
    <t xml:space="preserve">  Развитие сети учреждений культурно-досугового типа</t>
  </si>
  <si>
    <t>110 0801 04 2 Я5 54540 612</t>
  </si>
  <si>
    <t>000 0801 04 2 Я5 54540 610</t>
  </si>
  <si>
    <t>000 0801 04 2 Я5 54540 600</t>
  </si>
  <si>
    <t>000 0801 04 2 Я5 54540 000</t>
  </si>
  <si>
    <t xml:space="preserve">  Создание модельных муниципальных библиотек</t>
  </si>
  <si>
    <t>110 0503 09 2 И4 55550 244</t>
  </si>
  <si>
    <t>000 0503 09 2 И4 55550 240</t>
  </si>
  <si>
    <t>000 0503 09 2 И4 55550 200</t>
  </si>
  <si>
    <t>000 0503 09 2 И4 55550 000</t>
  </si>
  <si>
    <t>110 0503 03 4 02 F0450 612</t>
  </si>
  <si>
    <t>000 0503 03 4 02 F0450 610</t>
  </si>
  <si>
    <t>000 0503 03 4 02 F0450 600</t>
  </si>
  <si>
    <t>000 0503 03 4 02 F0450 000</t>
  </si>
  <si>
    <t xml:space="preserve">  Расходы на оплату электроэнергии за уличное освещение</t>
  </si>
  <si>
    <t>110 0503 01 5 01 20350 414</t>
  </si>
  <si>
    <t>000 0503 01 5 01 20350 410</t>
  </si>
  <si>
    <t>000 0503 01 5 01 20350 400</t>
  </si>
  <si>
    <t>000 0503 01 5 01 20350 000</t>
  </si>
  <si>
    <t xml:space="preserve">  Проектирование, технологическое присоединение и устройство системы уличного освещения с внедрением энергосберегающего оборудования</t>
  </si>
  <si>
    <t>110 0501 02 7 01 6748S 853</t>
  </si>
  <si>
    <t>000 0501 02 7 01 6748S 850</t>
  </si>
  <si>
    <t>000 0501 02 7 01 6748S 800</t>
  </si>
  <si>
    <t>110 0501 02 7 01 6748S 412</t>
  </si>
  <si>
    <t>000 0501 02 7 01 6748S 410</t>
  </si>
  <si>
    <t>000 0501 02 7 01 6748S 400</t>
  </si>
  <si>
    <t>000 0501 02 7 01 6748S 000</t>
  </si>
  <si>
    <t>110 0501 02 7 01 67484 853</t>
  </si>
  <si>
    <t>000 0501 02 7 01 67484 850</t>
  </si>
  <si>
    <t>000 0501 02 7 01 67484 800</t>
  </si>
  <si>
    <t>110 0501 02 7 01 67484 412</t>
  </si>
  <si>
    <t>000 0501 02 7 01 67484 410</t>
  </si>
  <si>
    <t>000 0501 02 7 01 67484 400</t>
  </si>
  <si>
    <t>000 0501 02 7 01 67484 000</t>
  </si>
  <si>
    <t xml:space="preserve">  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</si>
  <si>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110 0409 08 4 03 S5130 244</t>
  </si>
  <si>
    <t>000 0409 08 4 03 S5130 240</t>
  </si>
  <si>
    <t>000 0409 08 4 03 S5130 200</t>
  </si>
  <si>
    <t>000 0409 08 4 03 S5130 000</t>
  </si>
  <si>
    <t xml:space="preserve">  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</si>
  <si>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110 0409 03 7 02 S0780 414</t>
  </si>
  <si>
    <t>000 0409 03 7 02 S0780 410</t>
  </si>
  <si>
    <t>000 0409 03 7 02 S0780 400</t>
  </si>
  <si>
    <t>000 0409 03 7 02 S0780 000</t>
  </si>
  <si>
    <t xml:space="preserve">  Проведение мероприятий по проектированию и строительству объектов инженерной и транспортной инфраструктуры на земельных участках, предоставленных бесплатно гражданам</t>
  </si>
  <si>
    <t>110 0409 03 7 01 SД150 244</t>
  </si>
  <si>
    <t>000 0409 03 7 01 SД150 240</t>
  </si>
  <si>
    <t>000 0409 03 7 01 SД150 200</t>
  </si>
  <si>
    <t>000 0409 03 7 01 SД150 000</t>
  </si>
  <si>
    <t>110 0409 03 5 01 9Д238 244</t>
  </si>
  <si>
    <t>000 0409 03 5 01 9Д238 240</t>
  </si>
  <si>
    <t>000 0409 03 5 01 9Д238 200</t>
  </si>
  <si>
    <t>000 0409 03 5 01 9Д238 000</t>
  </si>
  <si>
    <t xml:space="preserve">  Проведение ремонта дворовых территорий многоквартирных домов, проездов к дворовым территориям многоквартирных домов</t>
  </si>
  <si>
    <t>110 0409 03 5 01 9Д138 414</t>
  </si>
  <si>
    <t>000 0409 03 5 01 9Д138 410</t>
  </si>
  <si>
    <t>000 0409 03 5 01 9Д138 400</t>
  </si>
  <si>
    <t>110 0409 03 5 01 9Д138 244</t>
  </si>
  <si>
    <t>000 0409 03 5 01 9Д138 240</t>
  </si>
  <si>
    <t>000 0409 03 5 01 9Д138 200</t>
  </si>
  <si>
    <t>000 0409 03 5 01 9Д138 000</t>
  </si>
  <si>
    <t xml:space="preserve">  Проведение ремонта автомобильных дорог общего пользования, тротуаров и других объектов дорожного хозяйства, а также устройство парковочных мест (карманов), автобусных остановок, тротуаров и других объектов дорожного хозяйства</t>
  </si>
  <si>
    <t>110 0409 03 4 05 9Д046 244</t>
  </si>
  <si>
    <t>000 0409 03 4 05 9Д046 240</t>
  </si>
  <si>
    <t>000 0409 03 4 05 9Д046 200</t>
  </si>
  <si>
    <t>000 0409 03 4 05 9Д046 000</t>
  </si>
  <si>
    <t xml:space="preserve">  Паспортизация автомобильных дорог и искусственных сооружений</t>
  </si>
  <si>
    <t>110 0314 07 5 01 20110 248</t>
  </si>
  <si>
    <t xml:space="preserve">  Лизинговые платежи по договору финансовой аренды (лизинга), не являющиеся бюджетными инвестициями</t>
  </si>
  <si>
    <t>110 0314 07 4 01 20120 244</t>
  </si>
  <si>
    <t>000 0314 07 4 01 20120 240</t>
  </si>
  <si>
    <t>000 0314 07 4 01 20120 200</t>
  </si>
  <si>
    <t>000 0314 07 4 01 20120 000</t>
  </si>
  <si>
    <t xml:space="preserve">  Проведение прочих мероприятий по обеспечению правопорядка и профилактики правонарушений</t>
  </si>
  <si>
    <t>110 0309 07 4 03 F0650 244</t>
  </si>
  <si>
    <t>000 0309 07 4 03 F0650 240</t>
  </si>
  <si>
    <t>000 0309 07 4 03 F0650 200</t>
  </si>
  <si>
    <t>000 0309 07 4 03 F0650 000</t>
  </si>
  <si>
    <t xml:space="preserve">  Обслуживание местной системы оповещения на территории Волховского муниципального района</t>
  </si>
  <si>
    <t>110 0113 68 9 01 20450 853</t>
  </si>
  <si>
    <t>000 0113 68 9 01 20450 850</t>
  </si>
  <si>
    <t>000 0113 68 9 01 20450 800</t>
  </si>
  <si>
    <t>000 0113 68 9 01 20450 000</t>
  </si>
  <si>
    <t>110 0113 68 9 01 00170 853</t>
  </si>
  <si>
    <t>110 0113 68 9 01 00170 321</t>
  </si>
  <si>
    <t xml:space="preserve">  Пособия, компенсации и иные социальные выплаты гражданам, кроме публичных нормативных обязательств</t>
  </si>
  <si>
    <t>000 0113 68 9 01 00170 320</t>
  </si>
  <si>
    <t>000 0113 68 9 01 00170 300</t>
  </si>
  <si>
    <t>002 0103 67 3 01 00150 321</t>
  </si>
  <si>
    <t>000 0103 67 3 01 00150 320</t>
  </si>
  <si>
    <t>000 0103 67 3 01 00150 300</t>
  </si>
  <si>
    <t>000 1102 05 4 01 00000 000</t>
  </si>
  <si>
    <t>000 1102 05 4 00 00000 000</t>
  </si>
  <si>
    <t>000 0801 04 2 Я5 00000 000</t>
  </si>
  <si>
    <t xml:space="preserve">  Региональный проект "Семейные ценности и инфраструктура культуры"</t>
  </si>
  <si>
    <t>000 0801 04 2 00 00000 000</t>
  </si>
  <si>
    <t>000 0503 09 2 И4 00000 000</t>
  </si>
  <si>
    <t xml:space="preserve">  Муниципальная программа МО город Волхов "Формирование комфортной городской среды на 2017-2024 годы"</t>
  </si>
  <si>
    <t>000 0503 01 5 01 00000 000</t>
  </si>
  <si>
    <t xml:space="preserve">  Муниципальный проект МО город Волхов "Повышение энергоэффективности в МО город Волхов"</t>
  </si>
  <si>
    <t>000 0502 01 4 01 00000 000</t>
  </si>
  <si>
    <t>000 0501 02 7 01 00000 000</t>
  </si>
  <si>
    <t>000 0501 02 7 00 00000 000</t>
  </si>
  <si>
    <t>000 0409 08 4 03 00000 000</t>
  </si>
  <si>
    <t>000 0409 08 4 00 00000 000</t>
  </si>
  <si>
    <t>000 0409 08 0 00 00000 000</t>
  </si>
  <si>
    <t>Приложение 1</t>
  </si>
  <si>
    <t>ОТЧЕТ ОБ ИСПОЛЬЗОВАНИИ СРЕДСТВ РЕЗЕРВНОГО ФОНДА 
АДМИНИСТРАЦИИ ВОЛХОВСКОГО МУНИЦИПАЛЬНОГО РАЙОНА ЛЕНИНГРАДСКОЙ ОБЛАСТИ</t>
  </si>
  <si>
    <t>ОТЧЕТ ОБ ИСПОЛНЕНИИ БЮДЖЕТА 
МУНИЦИПАЛЬНОГО ОБРАЗОВАНИЯ ГОРОД ВОЛХОВ 
ВОЛХОВСКОГО МУНИЦИПАЛЬНОГО РАЙОНА ЛЕНИНГРАДСКОЙ ОБЛАСТИ</t>
  </si>
  <si>
    <t>ОТЧЕТ ОБ ИСПОЛЬЗОВАНИИ СРЕДСТВ ДОРОЖНОГО ФОНДА 
МУНИЦИПАЛЬНОГО ОБРАЗОВАНИЯ ГОРОД ВОЛХОВ 
ВОЛХОВСКОГО МУНИЦИПАЛЬНОГО РАЙОНА ЛЕНИНГРАДСКОЙ ОБЛАСТИ</t>
  </si>
  <si>
    <t>СВЕДЕНИЯ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 МУНИЦИПАЛЬНОГО ОБРАЗОВАНИЯ ГОРОД ВОЛХОВ ВОЛХОВСКОГО МУНИЦИПАЛЬНОГО РАЙОНА ЛЕНИНГРАДСКОЙ ОБЛАСТИ</t>
  </si>
  <si>
    <t>Среднесписочная численность, чел.</t>
  </si>
  <si>
    <t xml:space="preserve">за 1 полугодие 2025 года </t>
  </si>
  <si>
    <t>Областной и районный бюджеты</t>
  </si>
  <si>
    <t>Проведение мероприятий по обеспечению безопасности дорожного движения</t>
  </si>
  <si>
    <t>Устройство проездов к земельным участкам, выделенным под ИЖС, в том числе участникам СВО и многодетным семьям</t>
  </si>
  <si>
    <t>ОСТАТКИ СРЕДСТВ ДОРОЖНОГО ФОНДА на 01 число отчетного периода по исполнению</t>
  </si>
  <si>
    <t>Проведение ремонта автомобильных дорог общего пользования, тротуаров и других объектов дорожного хозяйства, а также устройство парковочных мест (карманов), автобусных остановок, тротуаров и других объектов дорожного хозяйства</t>
  </si>
  <si>
    <t xml:space="preserve"> за 1 полугодие 2025 года 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</si>
  <si>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постановлений об административном правонарушении от 17.12.2024 г. по делу №5-195/2024 и от 23.01.2025 г. по делу №5-9/2025</t>
  </si>
  <si>
    <t>Постановление администрации Волховского муниципального района от 31.01.2025 г. №285</t>
  </si>
  <si>
    <t>Постановление администрации Волховского муниципального района от 12.05.2025 г. №1615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</si>
  <si>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постановлений об административном правонарушении от 17.12.2024 г. по делу №5-300/2024 и от 17.12.2024 г. по делу №5-274/2024</t>
  </si>
  <si>
    <t>Постановление администрации Волховского муниципального района от 23.05.2025 г. №1867</t>
  </si>
  <si>
    <t>Постановление администрации Волховского муниципального района от 23.05.2025 г. №1868</t>
  </si>
  <si>
    <t>На финансирование непредвиденных расходов на финансирование непредвиденных расходов для выполнения работ по установке источника бесперебойного питания с целью обеспечения надежности электроснабжения индивидуального теплового пункта, расположенного в многоквартирном жилом доме, по адресу: г. Волхов, ул. Комсомольская, д.19</t>
  </si>
  <si>
    <t>Коммунальное хозяйство</t>
  </si>
  <si>
    <t>0502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</si>
  <si>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</si>
  <si>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000 1 01 02021 01 0000 110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</si>
  <si>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</si>
  <si>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182 1 01 02021 01 1000 110</t>
  </si>
  <si>
    <t xml:space="preserve">  Доходы от компенсации затрат государства</t>
  </si>
  <si>
    <t>000 1 13 02000 00 0000 130</t>
  </si>
  <si>
    <t xml:space="preserve">  Прочие доходы от компенсации затрат государства</t>
  </si>
  <si>
    <t>000 1 13 02990 00 0000 130</t>
  </si>
  <si>
    <t xml:space="preserve">  Прочие доходы от компенсации затрат бюджетов городских поселений</t>
  </si>
  <si>
    <t>000 1 13 02995 13 0000 130</t>
  </si>
  <si>
    <t xml:space="preserve">  Прочие доходы от компенсации затрат  бюджетов городских поселений</t>
  </si>
  <si>
    <t>110 1 13 02995 13 0011 130</t>
  </si>
  <si>
    <t xml:space="preserve">  Прочие дотации</t>
  </si>
  <si>
    <t>000 2 02 19999 00 0000 150</t>
  </si>
  <si>
    <t xml:space="preserve">  Прочие дотации бюджетам городских поселений</t>
  </si>
  <si>
    <t>110 2 02 19999 13 0000 150</t>
  </si>
  <si>
    <t xml:space="preserve">  Субсидии бюджетам на софинансирование капитальных вложений в объекты муниципальной собственности</t>
  </si>
  <si>
    <t>000 2 02 20077 00 0000 150</t>
  </si>
  <si>
    <t xml:space="preserve">  Субсидии бюджетам городских поселений на софинансирование капитальных вложений в объекты муниципальной собственности</t>
  </si>
  <si>
    <t>110 2 02 20077 13 0000 150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</si>
  <si>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</si>
  <si>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</si>
  <si>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</si>
  <si>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110 2 02 20216 13 0000 150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</si>
  <si>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</si>
  <si>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</si>
  <si>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 xml:space="preserve">  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</si>
  <si>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110 2 02 20302 13 0000 150</t>
  </si>
  <si>
    <t xml:space="preserve">  Субсидии бюджетам на создание модельных муниципальных библиотек</t>
  </si>
  <si>
    <t>000 2 02 25454 00 0000 150</t>
  </si>
  <si>
    <t xml:space="preserve">  Субсидии бюджетам городских поселений на создание модельных муниципальных библиотек</t>
  </si>
  <si>
    <t>110 2 02 25454 13 0000 150</t>
  </si>
  <si>
    <t xml:space="preserve">  Субсидии бюджетам на развитие сети учреждений культурно-досугового типа</t>
  </si>
  <si>
    <t>000 2 02 25513 00 0000 150</t>
  </si>
  <si>
    <t xml:space="preserve">  Субсидии бюджетам городских поселений на развитие сети учреждений культурно-досугового типа</t>
  </si>
  <si>
    <t>110 2 02 25513 13 0000 150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</si>
  <si>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</si>
  <si>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</si>
  <si>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</si>
  <si>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110 2 02 25555 13 0000 150</t>
  </si>
  <si>
    <t xml:space="preserve">  БЕЗВОЗМЕЗДНЫЕ ПОСТУПЛЕНИЯ ОТ НЕГОСУДАРСТВЕННЫХ ОРГАНИЗАЦИЙ</t>
  </si>
  <si>
    <t>000 2 04 00000 00 0000 000</t>
  </si>
  <si>
    <t xml:space="preserve">  Безвозмездные поступления от негосударственных организаций в бюджеты городских поселений</t>
  </si>
  <si>
    <t>000 2 04 05000 13 0000 150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</si>
  <si>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городских поселений</t>
  </si>
  <si>
    <t>110 2 04 05020 13 0000 150</t>
  </si>
  <si>
    <t xml:space="preserve">  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</si>
  <si>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000 0103 67 3 01 80050 000</t>
  </si>
  <si>
    <t>000 0103 67 3 01 80050 500</t>
  </si>
  <si>
    <t>002 0103 67 3 01 80050 540</t>
  </si>
  <si>
    <t xml:space="preserve">  Субсидии АНО «Санаторий-профилакторий «Волхов» для проведения ремонта пункта временного размещения и питания лиц, постоянно проживающих на территории Украины, а также на территориях субъектов Российской Федерации, на которых введены максимальный и средний</t>
  </si>
  <si>
    <t>000 0113 68 9 01 06050 000</t>
  </si>
  <si>
    <t>000 0113 68 9 01 06050 600</t>
  </si>
  <si>
    <t>000 0113 68 9 01 06050 630</t>
  </si>
  <si>
    <t>110 0113 68 9 01 06050 633</t>
  </si>
  <si>
    <t xml:space="preserve">  Обслуживание, эксплуатация и ремонт сооружений гражданской обороны</t>
  </si>
  <si>
    <t>000 0309 07 4 03 20360 000</t>
  </si>
  <si>
    <t>000 0309 07 4 03 20360 600</t>
  </si>
  <si>
    <t>000 0309 07 4 03 20360 610</t>
  </si>
  <si>
    <t>110 0309 07 4 03 20360 612</t>
  </si>
  <si>
    <t>000 0409 03 5 01 9Д238 400</t>
  </si>
  <si>
    <t>000 0409 03 5 01 9Д238 410</t>
  </si>
  <si>
    <t>110 0409 03 5 01 9Д238 414</t>
  </si>
  <si>
    <t xml:space="preserve">  Проведение мероприятий по обеспечению безопасности дорожного движения</t>
  </si>
  <si>
    <t>000 0409 03 5 01 FД161 000</t>
  </si>
  <si>
    <t>000 0409 03 5 01 FД161 200</t>
  </si>
  <si>
    <t>000 0409 03 5 01 FД161 240</t>
  </si>
  <si>
    <t>110 0409 03 5 01 FД161 244</t>
  </si>
  <si>
    <t xml:space="preserve">  Устройство проездов к земельным участкам, выделенным под ИЖС, в том числе участникам СВО и многодетным семьям</t>
  </si>
  <si>
    <t>000 0409 03 5 01 FД162 000</t>
  </si>
  <si>
    <t>000 0409 03 5 01 FД162 200</t>
  </si>
  <si>
    <t>000 0409 03 5 01 FД162 240</t>
  </si>
  <si>
    <t>110 0409 03 5 01 FД162 244</t>
  </si>
  <si>
    <t xml:space="preserve">  Субсидии ООО "Волховское ЖХ" на выполнение работ по установке источников бесперебойного питания для обеспечения надежности электроснабжения индивидуальных тепловых пунктов, расположенных в многоквартирных жилых домах</t>
  </si>
  <si>
    <t>000 0502 01 4 01 9Т082 000</t>
  </si>
  <si>
    <t>000 0502 01 4 01 9Т082 800</t>
  </si>
  <si>
    <t>000 0502 01 4 01 9Т082 810</t>
  </si>
  <si>
    <t>110 0502 01 4 01 9Т082 811</t>
  </si>
  <si>
    <t xml:space="preserve">  Комплекс процессных мероприятий "Содействие развитию инфраструктуры муниципальных образований"</t>
  </si>
  <si>
    <t>000 0502 01 4 02 00000 000</t>
  </si>
  <si>
    <t xml:space="preserve">  Бюджетные инвестиции в объекты капитального строительства объектов коммунального хозяйства собственности муниципальных образований</t>
  </si>
  <si>
    <t>000 0502 01 4 02 20490 000</t>
  </si>
  <si>
    <t>000 0502 01 4 02 20490 400</t>
  </si>
  <si>
    <t>000 0502 01 4 02 20490 410</t>
  </si>
  <si>
    <t>110 0502 01 4 02 20490 414</t>
  </si>
  <si>
    <t>000 0503 08 0 00 00000 000</t>
  </si>
  <si>
    <t>000 0503 08 4 00 00000 000</t>
  </si>
  <si>
    <t>000 0503 08 4 03 00000 000</t>
  </si>
  <si>
    <t>000 0503 08 4 03 S5130 000</t>
  </si>
  <si>
    <t>000 0503 08 4 03 S5130 200</t>
  </si>
  <si>
    <t>000 0503 08 4 03 S5130 240</t>
  </si>
  <si>
    <t>110 0503 08 4 03 S5130 244</t>
  </si>
  <si>
    <t>000 0503 09 4 01 20870 000</t>
  </si>
  <si>
    <t>000 0503 09 4 01 20870 600</t>
  </si>
  <si>
    <t>000 0503 09 4 01 20870 610</t>
  </si>
  <si>
    <t>110 0503 09 4 01 20870 612</t>
  </si>
  <si>
    <t xml:space="preserve">  Создание безопасных условий в муниципальных учреждениях</t>
  </si>
  <si>
    <t>000 0505 68 9 01 20560 000</t>
  </si>
  <si>
    <t>000 0505 68 9 01 20560 600</t>
  </si>
  <si>
    <t>000 0505 68 9 01 20560 610</t>
  </si>
  <si>
    <t>110 0505 68 9 01 20560 612</t>
  </si>
  <si>
    <t>000 0801 04 4 02 20870 000</t>
  </si>
  <si>
    <t>000 0801 04 4 02 20870 600</t>
  </si>
  <si>
    <t>000 0801 04 4 02 20870 610</t>
  </si>
  <si>
    <t>110 0801 04 4 02 20870 612</t>
  </si>
  <si>
    <t/>
  </si>
  <si>
    <t>за 1 полугодие 2025 г.</t>
  </si>
  <si>
    <t>от 06 августа 2025 г. № 2862</t>
  </si>
  <si>
    <t>от 06 августа 2025 г.  № 2862</t>
  </si>
  <si>
    <t>от 06 августа 2025 г.  №2862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</si>
</sst>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#,##0.00_ ;\-#,##0.00"/>
    <numFmt numFmtId="166" formatCode="#,##0.0"/>
    <numFmt numFmtId="167" formatCode="0.00000"/>
  </numFmts>
  <fonts count="78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 Cyr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b/>
      <sz val="8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0.5"/>
      <name val="Arial Cyr"/>
      <charset val="204"/>
    </font>
    <font>
      <sz val="9"/>
      <name val="Arial Cyr"/>
      <charset val="204"/>
    </font>
    <font>
      <i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name val="Arial Cy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9"/>
      <color theme="1"/>
      <name val="Arial Cyr"/>
      <charset val="204"/>
    </font>
    <font>
      <b/>
      <sz val="9"/>
      <color theme="1"/>
      <name val="Arial Cyr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b/>
      <sz val="10"/>
      <name val="Calibri"/>
      <family val="2"/>
      <charset val="204"/>
      <scheme val="minor"/>
    </font>
    <font>
      <sz val="9"/>
      <color rgb="FF000000"/>
      <name val="Times New Roman"/>
    </font>
    <font>
      <sz val="6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04">
    <xf numFmtId="0" fontId="0" fillId="0" borderId="0"/>
    <xf numFmtId="0" fontId="4" fillId="0" borderId="1"/>
    <xf numFmtId="0" fontId="5" fillId="0" borderId="1">
      <alignment horizontal="center"/>
    </xf>
    <xf numFmtId="0" fontId="6" fillId="0" borderId="2">
      <alignment horizontal="center"/>
    </xf>
    <xf numFmtId="0" fontId="7" fillId="0" borderId="1">
      <alignment horizontal="right"/>
    </xf>
    <xf numFmtId="0" fontId="5" fillId="0" borderId="1"/>
    <xf numFmtId="0" fontId="8" fillId="0" borderId="1"/>
    <xf numFmtId="0" fontId="8" fillId="0" borderId="3"/>
    <xf numFmtId="0" fontId="6" fillId="0" borderId="4">
      <alignment horizontal="center"/>
    </xf>
    <xf numFmtId="0" fontId="7" fillId="0" borderId="5">
      <alignment horizontal="right"/>
    </xf>
    <xf numFmtId="0" fontId="6" fillId="0" borderId="1"/>
    <xf numFmtId="0" fontId="6" fillId="0" borderId="6">
      <alignment horizontal="right"/>
    </xf>
    <xf numFmtId="49" fontId="6" fillId="0" borderId="7">
      <alignment horizontal="center"/>
    </xf>
    <xf numFmtId="0" fontId="7" fillId="0" borderId="8">
      <alignment horizontal="right"/>
    </xf>
    <xf numFmtId="0" fontId="9" fillId="0" borderId="1"/>
    <xf numFmtId="164" fontId="6" fillId="0" borderId="9">
      <alignment horizontal="center"/>
    </xf>
    <xf numFmtId="0" fontId="6" fillId="0" borderId="1">
      <alignment horizontal="left"/>
    </xf>
    <xf numFmtId="49" fontId="6" fillId="0" borderId="1"/>
    <xf numFmtId="49" fontId="6" fillId="0" borderId="6">
      <alignment horizontal="right" vertical="center"/>
    </xf>
    <xf numFmtId="49" fontId="6" fillId="0" borderId="9">
      <alignment horizontal="center" vertical="center"/>
    </xf>
    <xf numFmtId="0" fontId="6" fillId="0" borderId="2">
      <alignment horizontal="left" wrapText="1"/>
    </xf>
    <xf numFmtId="49" fontId="6" fillId="0" borderId="9">
      <alignment horizontal="center"/>
    </xf>
    <xf numFmtId="0" fontId="6" fillId="0" borderId="10">
      <alignment horizontal="left" wrapText="1"/>
    </xf>
    <xf numFmtId="49" fontId="6" fillId="0" borderId="6">
      <alignment horizontal="right"/>
    </xf>
    <xf numFmtId="0" fontId="6" fillId="0" borderId="11">
      <alignment horizontal="left"/>
    </xf>
    <xf numFmtId="49" fontId="6" fillId="0" borderId="11"/>
    <xf numFmtId="49" fontId="6" fillId="0" borderId="6"/>
    <xf numFmtId="49" fontId="6" fillId="0" borderId="12">
      <alignment horizontal="center"/>
    </xf>
    <xf numFmtId="0" fontId="5" fillId="0" borderId="2">
      <alignment horizontal="center"/>
    </xf>
    <xf numFmtId="0" fontId="6" fillId="0" borderId="13">
      <alignment horizontal="center" vertical="top" wrapText="1"/>
    </xf>
    <xf numFmtId="49" fontId="6" fillId="0" borderId="13">
      <alignment horizontal="center" vertical="top" wrapText="1"/>
    </xf>
    <xf numFmtId="0" fontId="4" fillId="0" borderId="14"/>
    <xf numFmtId="0" fontId="4" fillId="0" borderId="5"/>
    <xf numFmtId="0" fontId="6" fillId="0" borderId="13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5">
      <alignment horizontal="left" wrapText="1"/>
    </xf>
    <xf numFmtId="49" fontId="6" fillId="0" borderId="16">
      <alignment horizontal="center" wrapText="1"/>
    </xf>
    <xf numFmtId="49" fontId="6" fillId="0" borderId="17">
      <alignment horizontal="center"/>
    </xf>
    <xf numFmtId="4" fontId="6" fillId="0" borderId="17">
      <alignment horizontal="right" shrinkToFit="1"/>
    </xf>
    <xf numFmtId="0" fontId="6" fillId="0" borderId="18">
      <alignment horizontal="left" wrapText="1"/>
    </xf>
    <xf numFmtId="49" fontId="6" fillId="0" borderId="19">
      <alignment horizontal="center" shrinkToFit="1"/>
    </xf>
    <xf numFmtId="49" fontId="6" fillId="0" borderId="20">
      <alignment horizontal="center"/>
    </xf>
    <xf numFmtId="4" fontId="6" fillId="0" borderId="20">
      <alignment horizontal="right" shrinkToFit="1"/>
    </xf>
    <xf numFmtId="0" fontId="6" fillId="0" borderId="21">
      <alignment horizontal="left" wrapText="1" indent="2"/>
    </xf>
    <xf numFmtId="49" fontId="6" fillId="0" borderId="22">
      <alignment horizontal="center" shrinkToFit="1"/>
    </xf>
    <xf numFmtId="49" fontId="6" fillId="0" borderId="23">
      <alignment horizontal="center"/>
    </xf>
    <xf numFmtId="4" fontId="6" fillId="0" borderId="23">
      <alignment horizontal="right" shrinkToFit="1"/>
    </xf>
    <xf numFmtId="49" fontId="6" fillId="0" borderId="1">
      <alignment horizontal="right"/>
    </xf>
    <xf numFmtId="0" fontId="5" fillId="0" borderId="5">
      <alignment horizontal="center"/>
    </xf>
    <xf numFmtId="0" fontId="6" fillId="0" borderId="4">
      <alignment horizontal="center" vertical="center" shrinkToFit="1"/>
    </xf>
    <xf numFmtId="49" fontId="6" fillId="0" borderId="4">
      <alignment horizontal="center" vertical="center" shrinkToFit="1"/>
    </xf>
    <xf numFmtId="49" fontId="4" fillId="0" borderId="5"/>
    <xf numFmtId="0" fontId="6" fillId="0" borderId="16">
      <alignment horizontal="center" shrinkToFit="1"/>
    </xf>
    <xf numFmtId="4" fontId="6" fillId="0" borderId="24">
      <alignment horizontal="right" shrinkToFit="1"/>
    </xf>
    <xf numFmtId="49" fontId="4" fillId="0" borderId="8"/>
    <xf numFmtId="0" fontId="6" fillId="0" borderId="19">
      <alignment horizontal="center" shrinkToFit="1"/>
    </xf>
    <xf numFmtId="165" fontId="6" fillId="0" borderId="20">
      <alignment horizontal="right" shrinkToFit="1"/>
    </xf>
    <xf numFmtId="165" fontId="6" fillId="0" borderId="25">
      <alignment horizontal="right" shrinkToFit="1"/>
    </xf>
    <xf numFmtId="0" fontId="6" fillId="0" borderId="26">
      <alignment horizontal="left" wrapText="1"/>
    </xf>
    <xf numFmtId="49" fontId="6" fillId="0" borderId="22">
      <alignment horizontal="center" wrapText="1"/>
    </xf>
    <xf numFmtId="49" fontId="6" fillId="0" borderId="23">
      <alignment horizontal="center" wrapText="1"/>
    </xf>
    <xf numFmtId="4" fontId="6" fillId="0" borderId="23">
      <alignment horizontal="right" wrapText="1"/>
    </xf>
    <xf numFmtId="4" fontId="6" fillId="0" borderId="21">
      <alignment horizontal="right" wrapText="1"/>
    </xf>
    <xf numFmtId="0" fontId="4" fillId="0" borderId="8">
      <alignment wrapText="1"/>
    </xf>
    <xf numFmtId="0" fontId="6" fillId="0" borderId="27">
      <alignment horizontal="left" wrapText="1"/>
    </xf>
    <xf numFmtId="49" fontId="6" fillId="0" borderId="28">
      <alignment horizontal="center" shrinkToFit="1"/>
    </xf>
    <xf numFmtId="49" fontId="6" fillId="0" borderId="29">
      <alignment horizontal="center"/>
    </xf>
    <xf numFmtId="4" fontId="6" fillId="0" borderId="29">
      <alignment horizontal="right" shrinkToFit="1"/>
    </xf>
    <xf numFmtId="49" fontId="6" fillId="0" borderId="30">
      <alignment horizontal="center"/>
    </xf>
    <xf numFmtId="0" fontId="4" fillId="0" borderId="8"/>
    <xf numFmtId="0" fontId="9" fillId="0" borderId="11"/>
    <xf numFmtId="0" fontId="9" fillId="0" borderId="31"/>
    <xf numFmtId="0" fontId="6" fillId="0" borderId="1">
      <alignment wrapText="1"/>
    </xf>
    <xf numFmtId="49" fontId="6" fillId="0" borderId="1">
      <alignment wrapText="1"/>
    </xf>
    <xf numFmtId="49" fontId="6" fillId="0" borderId="1">
      <alignment horizontal="center"/>
    </xf>
    <xf numFmtId="49" fontId="10" fillId="0" borderId="1"/>
    <xf numFmtId="0" fontId="6" fillId="0" borderId="2">
      <alignment horizontal="left"/>
    </xf>
    <xf numFmtId="49" fontId="6" fillId="0" borderId="2">
      <alignment horizontal="left"/>
    </xf>
    <xf numFmtId="0" fontId="6" fillId="0" borderId="2">
      <alignment horizontal="center" shrinkToFit="1"/>
    </xf>
    <xf numFmtId="49" fontId="6" fillId="0" borderId="2">
      <alignment horizontal="center" vertical="center" shrinkToFit="1"/>
    </xf>
    <xf numFmtId="49" fontId="4" fillId="0" borderId="2">
      <alignment shrinkToFit="1"/>
    </xf>
    <xf numFmtId="49" fontId="6" fillId="0" borderId="2">
      <alignment horizontal="right"/>
    </xf>
    <xf numFmtId="0" fontId="6" fillId="0" borderId="16">
      <alignment horizontal="center" vertical="center" shrinkToFit="1"/>
    </xf>
    <xf numFmtId="49" fontId="6" fillId="0" borderId="17">
      <alignment horizontal="center" vertical="center"/>
    </xf>
    <xf numFmtId="0" fontId="6" fillId="0" borderId="15">
      <alignment horizontal="left" wrapText="1" indent="2"/>
    </xf>
    <xf numFmtId="0" fontId="6" fillId="0" borderId="32">
      <alignment horizontal="center" vertical="center" shrinkToFit="1"/>
    </xf>
    <xf numFmtId="49" fontId="6" fillId="0" borderId="13">
      <alignment horizontal="center" vertical="center"/>
    </xf>
    <xf numFmtId="165" fontId="6" fillId="0" borderId="13">
      <alignment horizontal="right" vertical="center" shrinkToFit="1"/>
    </xf>
    <xf numFmtId="165" fontId="6" fillId="0" borderId="27">
      <alignment horizontal="right" vertical="center" shrinkToFit="1"/>
    </xf>
    <xf numFmtId="0" fontId="6" fillId="0" borderId="33">
      <alignment horizontal="left" wrapText="1"/>
    </xf>
    <xf numFmtId="4" fontId="6" fillId="0" borderId="13">
      <alignment horizontal="right" shrinkToFit="1"/>
    </xf>
    <xf numFmtId="4" fontId="6" fillId="0" borderId="27">
      <alignment horizontal="right" shrinkToFit="1"/>
    </xf>
    <xf numFmtId="0" fontId="6" fillId="0" borderId="18">
      <alignment horizontal="left" wrapText="1" indent="2"/>
    </xf>
    <xf numFmtId="0" fontId="11" fillId="0" borderId="27">
      <alignment wrapText="1"/>
    </xf>
    <xf numFmtId="0" fontId="11" fillId="0" borderId="27"/>
    <xf numFmtId="0" fontId="11" fillId="2" borderId="27">
      <alignment wrapText="1"/>
    </xf>
    <xf numFmtId="0" fontId="6" fillId="2" borderId="26">
      <alignment horizontal="left" wrapText="1"/>
    </xf>
    <xf numFmtId="49" fontId="6" fillId="0" borderId="27">
      <alignment horizontal="center" shrinkToFit="1"/>
    </xf>
    <xf numFmtId="49" fontId="6" fillId="0" borderId="13">
      <alignment horizontal="center" vertical="center" shrinkToFit="1"/>
    </xf>
    <xf numFmtId="0" fontId="4" fillId="0" borderId="11">
      <alignment horizontal="left"/>
    </xf>
    <xf numFmtId="0" fontId="4" fillId="0" borderId="31">
      <alignment horizontal="left" wrapText="1"/>
    </xf>
    <xf numFmtId="0" fontId="4" fillId="0" borderId="31">
      <alignment horizontal="left"/>
    </xf>
    <xf numFmtId="0" fontId="6" fillId="0" borderId="31"/>
    <xf numFmtId="49" fontId="4" fillId="0" borderId="31"/>
    <xf numFmtId="0" fontId="4" fillId="0" borderId="1">
      <alignment horizontal="left"/>
    </xf>
    <xf numFmtId="0" fontId="4" fillId="0" borderId="1">
      <alignment horizontal="left" wrapText="1"/>
    </xf>
    <xf numFmtId="49" fontId="4" fillId="0" borderId="1"/>
    <xf numFmtId="0" fontId="6" fillId="0" borderId="1">
      <alignment horizontal="center" wrapText="1"/>
    </xf>
    <xf numFmtId="0" fontId="6" fillId="0" borderId="2">
      <alignment horizontal="center" wrapText="1"/>
    </xf>
    <xf numFmtId="0" fontId="12" fillId="0" borderId="1">
      <alignment horizontal="center"/>
    </xf>
    <xf numFmtId="0" fontId="12" fillId="0" borderId="11">
      <alignment horizontal="center"/>
    </xf>
    <xf numFmtId="0" fontId="4" fillId="0" borderId="1">
      <alignment horizontal="center"/>
    </xf>
    <xf numFmtId="0" fontId="10" fillId="0" borderId="1">
      <alignment horizontal="left"/>
    </xf>
    <xf numFmtId="49" fontId="6" fillId="0" borderId="1">
      <alignment horizontal="left"/>
    </xf>
    <xf numFmtId="49" fontId="6" fillId="0" borderId="1">
      <alignment horizontal="center" wrapText="1"/>
    </xf>
    <xf numFmtId="0" fontId="6" fillId="0" borderId="1">
      <alignment horizontal="center"/>
    </xf>
    <xf numFmtId="0" fontId="11" fillId="0" borderId="1"/>
    <xf numFmtId="0" fontId="9" fillId="0" borderId="2"/>
    <xf numFmtId="0" fontId="4" fillId="0" borderId="2"/>
    <xf numFmtId="0" fontId="4" fillId="0" borderId="13">
      <alignment horizontal="left" wrapText="1"/>
    </xf>
    <xf numFmtId="0" fontId="4" fillId="0" borderId="11"/>
    <xf numFmtId="0" fontId="15" fillId="0" borderId="0"/>
    <xf numFmtId="0" fontId="15" fillId="0" borderId="0"/>
    <xf numFmtId="0" fontId="15" fillId="0" borderId="0"/>
    <xf numFmtId="0" fontId="13" fillId="0" borderId="1"/>
    <xf numFmtId="0" fontId="13" fillId="0" borderId="1"/>
    <xf numFmtId="0" fontId="14" fillId="3" borderId="1"/>
    <xf numFmtId="0" fontId="13" fillId="0" borderId="1"/>
    <xf numFmtId="0" fontId="4" fillId="0" borderId="13">
      <alignment horizontal="left"/>
    </xf>
    <xf numFmtId="0" fontId="21" fillId="0" borderId="1"/>
    <xf numFmtId="0" fontId="28" fillId="0" borderId="1"/>
    <xf numFmtId="0" fontId="3" fillId="0" borderId="1"/>
    <xf numFmtId="0" fontId="38" fillId="0" borderId="1"/>
    <xf numFmtId="0" fontId="2" fillId="0" borderId="1"/>
    <xf numFmtId="0" fontId="2" fillId="0" borderId="1"/>
    <xf numFmtId="0" fontId="15" fillId="0" borderId="1"/>
    <xf numFmtId="0" fontId="40" fillId="0" borderId="1">
      <alignment horizontal="right"/>
    </xf>
    <xf numFmtId="0" fontId="40" fillId="0" borderId="5">
      <alignment horizontal="right"/>
    </xf>
    <xf numFmtId="0" fontId="40" fillId="0" borderId="8">
      <alignment horizontal="right"/>
    </xf>
    <xf numFmtId="0" fontId="41" fillId="0" borderId="1"/>
    <xf numFmtId="0" fontId="41" fillId="0" borderId="11"/>
    <xf numFmtId="0" fontId="41" fillId="0" borderId="31"/>
    <xf numFmtId="0" fontId="42" fillId="2" borderId="27">
      <alignment wrapText="1"/>
    </xf>
    <xf numFmtId="0" fontId="42" fillId="0" borderId="27">
      <alignment wrapText="1"/>
    </xf>
    <xf numFmtId="0" fontId="42" fillId="0" borderId="1"/>
    <xf numFmtId="0" fontId="41" fillId="0" borderId="2"/>
    <xf numFmtId="0" fontId="43" fillId="0" borderId="1">
      <alignment horizontal="right"/>
    </xf>
    <xf numFmtId="0" fontId="43" fillId="0" borderId="5">
      <alignment horizontal="right"/>
    </xf>
    <xf numFmtId="0" fontId="43" fillId="0" borderId="8">
      <alignment horizontal="right"/>
    </xf>
    <xf numFmtId="0" fontId="44" fillId="0" borderId="1"/>
    <xf numFmtId="0" fontId="44" fillId="0" borderId="31"/>
    <xf numFmtId="0" fontId="44" fillId="0" borderId="11"/>
    <xf numFmtId="0" fontId="45" fillId="0" borderId="1"/>
    <xf numFmtId="0" fontId="44" fillId="0" borderId="2"/>
    <xf numFmtId="0" fontId="45" fillId="0" borderId="27">
      <alignment wrapText="1"/>
    </xf>
    <xf numFmtId="0" fontId="45" fillId="2" borderId="27">
      <alignment wrapText="1"/>
    </xf>
    <xf numFmtId="0" fontId="45" fillId="0" borderId="27"/>
    <xf numFmtId="0" fontId="15" fillId="0" borderId="1"/>
    <xf numFmtId="0" fontId="15" fillId="0" borderId="1"/>
    <xf numFmtId="0" fontId="47" fillId="0" borderId="1">
      <alignment horizontal="right"/>
    </xf>
    <xf numFmtId="0" fontId="47" fillId="0" borderId="5">
      <alignment horizontal="right"/>
    </xf>
    <xf numFmtId="0" fontId="47" fillId="0" borderId="8">
      <alignment horizontal="right"/>
    </xf>
    <xf numFmtId="0" fontId="48" fillId="0" borderId="1"/>
    <xf numFmtId="0" fontId="48" fillId="0" borderId="11"/>
    <xf numFmtId="0" fontId="48" fillId="0" borderId="31"/>
    <xf numFmtId="0" fontId="49" fillId="0" borderId="27">
      <alignment wrapText="1"/>
    </xf>
    <xf numFmtId="0" fontId="49" fillId="0" borderId="27"/>
    <xf numFmtId="0" fontId="49" fillId="2" borderId="27">
      <alignment wrapText="1"/>
    </xf>
    <xf numFmtId="0" fontId="49" fillId="0" borderId="1"/>
    <xf numFmtId="0" fontId="48" fillId="0" borderId="2"/>
    <xf numFmtId="0" fontId="1" fillId="0" borderId="1"/>
    <xf numFmtId="0" fontId="15" fillId="0" borderId="1"/>
    <xf numFmtId="0" fontId="52" fillId="0" borderId="5"/>
    <xf numFmtId="4" fontId="53" fillId="0" borderId="23">
      <alignment horizontal="right" shrinkToFit="1"/>
    </xf>
    <xf numFmtId="49" fontId="53" fillId="0" borderId="23">
      <alignment horizontal="center"/>
    </xf>
    <xf numFmtId="49" fontId="53" fillId="0" borderId="22">
      <alignment horizontal="center" shrinkToFit="1"/>
    </xf>
    <xf numFmtId="0" fontId="53" fillId="0" borderId="21">
      <alignment horizontal="left" wrapText="1" indent="2"/>
    </xf>
    <xf numFmtId="4" fontId="53" fillId="0" borderId="20">
      <alignment horizontal="right" shrinkToFit="1"/>
    </xf>
    <xf numFmtId="49" fontId="53" fillId="0" borderId="20">
      <alignment horizontal="center"/>
    </xf>
    <xf numFmtId="49" fontId="53" fillId="0" borderId="19">
      <alignment horizontal="center" shrinkToFit="1"/>
    </xf>
    <xf numFmtId="0" fontId="53" fillId="0" borderId="18">
      <alignment horizontal="left" wrapText="1"/>
    </xf>
    <xf numFmtId="4" fontId="53" fillId="0" borderId="17">
      <alignment horizontal="right" shrinkToFit="1"/>
    </xf>
    <xf numFmtId="49" fontId="53" fillId="0" borderId="17">
      <alignment horizontal="center"/>
    </xf>
    <xf numFmtId="49" fontId="53" fillId="0" borderId="16">
      <alignment horizontal="center" wrapText="1"/>
    </xf>
    <xf numFmtId="0" fontId="53" fillId="0" borderId="15">
      <alignment horizontal="left" wrapText="1"/>
    </xf>
    <xf numFmtId="49" fontId="53" fillId="0" borderId="4">
      <alignment horizontal="center" vertical="center"/>
    </xf>
    <xf numFmtId="0" fontId="53" fillId="0" borderId="4">
      <alignment horizontal="center" vertical="center"/>
    </xf>
    <xf numFmtId="0" fontId="53" fillId="0" borderId="13">
      <alignment horizontal="center" vertical="center"/>
    </xf>
    <xf numFmtId="0" fontId="53" fillId="0" borderId="13">
      <alignment horizontal="center" vertical="top" wrapText="1"/>
    </xf>
    <xf numFmtId="49" fontId="53" fillId="0" borderId="13">
      <alignment horizontal="center" vertical="top" wrapText="1"/>
    </xf>
    <xf numFmtId="0" fontId="52" fillId="0" borderId="14"/>
    <xf numFmtId="0" fontId="56" fillId="0" borderId="2">
      <alignment horizontal="center"/>
    </xf>
    <xf numFmtId="49" fontId="53" fillId="0" borderId="12">
      <alignment horizontal="center"/>
    </xf>
    <xf numFmtId="49" fontId="53" fillId="0" borderId="6">
      <alignment horizontal="right"/>
    </xf>
    <xf numFmtId="49" fontId="53" fillId="0" borderId="1"/>
    <xf numFmtId="0" fontId="53" fillId="0" borderId="1">
      <alignment horizontal="left"/>
    </xf>
    <xf numFmtId="49" fontId="53" fillId="0" borderId="9">
      <alignment horizontal="center"/>
    </xf>
    <xf numFmtId="49" fontId="53" fillId="0" borderId="6"/>
    <xf numFmtId="49" fontId="53" fillId="0" borderId="11"/>
    <xf numFmtId="0" fontId="53" fillId="0" borderId="11">
      <alignment horizontal="left"/>
    </xf>
    <xf numFmtId="0" fontId="53" fillId="0" borderId="1"/>
    <xf numFmtId="0" fontId="53" fillId="0" borderId="10">
      <alignment horizontal="left" wrapText="1"/>
    </xf>
    <xf numFmtId="49" fontId="53" fillId="0" borderId="6">
      <alignment horizontal="right" vertical="center"/>
    </xf>
    <xf numFmtId="0" fontId="53" fillId="0" borderId="2">
      <alignment horizontal="left" wrapText="1"/>
    </xf>
    <xf numFmtId="49" fontId="53" fillId="0" borderId="9">
      <alignment horizontal="center" vertical="center"/>
    </xf>
    <xf numFmtId="164" fontId="53" fillId="0" borderId="9">
      <alignment horizontal="center"/>
    </xf>
    <xf numFmtId="0" fontId="53" fillId="0" borderId="6">
      <alignment horizontal="right"/>
    </xf>
    <xf numFmtId="49" fontId="53" fillId="0" borderId="7">
      <alignment horizontal="center"/>
    </xf>
    <xf numFmtId="0" fontId="52" fillId="0" borderId="1"/>
    <xf numFmtId="0" fontId="53" fillId="0" borderId="4">
      <alignment horizontal="center"/>
    </xf>
    <xf numFmtId="0" fontId="55" fillId="0" borderId="3"/>
    <xf numFmtId="0" fontId="55" fillId="0" borderId="1"/>
    <xf numFmtId="0" fontId="56" fillId="0" borderId="1"/>
    <xf numFmtId="0" fontId="53" fillId="0" borderId="2">
      <alignment horizontal="center"/>
    </xf>
    <xf numFmtId="0" fontId="56" fillId="0" borderId="1">
      <alignment horizontal="center"/>
    </xf>
    <xf numFmtId="0" fontId="52" fillId="0" borderId="8"/>
    <xf numFmtId="49" fontId="53" fillId="0" borderId="30">
      <alignment horizontal="center"/>
    </xf>
    <xf numFmtId="4" fontId="53" fillId="0" borderId="29">
      <alignment horizontal="right" shrinkToFit="1"/>
    </xf>
    <xf numFmtId="49" fontId="53" fillId="0" borderId="29">
      <alignment horizontal="center"/>
    </xf>
    <xf numFmtId="49" fontId="53" fillId="0" borderId="28">
      <alignment horizontal="center" shrinkToFit="1"/>
    </xf>
    <xf numFmtId="0" fontId="53" fillId="0" borderId="27">
      <alignment horizontal="left" wrapText="1"/>
    </xf>
    <xf numFmtId="0" fontId="52" fillId="0" borderId="8">
      <alignment wrapText="1"/>
    </xf>
    <xf numFmtId="4" fontId="53" fillId="0" borderId="21">
      <alignment horizontal="right" wrapText="1"/>
    </xf>
    <xf numFmtId="4" fontId="53" fillId="0" borderId="23">
      <alignment horizontal="right" wrapText="1"/>
    </xf>
    <xf numFmtId="49" fontId="53" fillId="0" borderId="23">
      <alignment horizontal="center" wrapText="1"/>
    </xf>
    <xf numFmtId="49" fontId="53" fillId="0" borderId="22">
      <alignment horizontal="center" wrapText="1"/>
    </xf>
    <xf numFmtId="0" fontId="53" fillId="0" borderId="26">
      <alignment horizontal="left" wrapText="1"/>
    </xf>
    <xf numFmtId="49" fontId="52" fillId="0" borderId="8"/>
    <xf numFmtId="165" fontId="53" fillId="0" borderId="25">
      <alignment horizontal="right" shrinkToFit="1"/>
    </xf>
    <xf numFmtId="165" fontId="53" fillId="0" borderId="20">
      <alignment horizontal="right" shrinkToFit="1"/>
    </xf>
    <xf numFmtId="0" fontId="53" fillId="0" borderId="19">
      <alignment horizontal="center" shrinkToFit="1"/>
    </xf>
    <xf numFmtId="4" fontId="53" fillId="0" borderId="24">
      <alignment horizontal="right" shrinkToFit="1"/>
    </xf>
    <xf numFmtId="0" fontId="53" fillId="0" borderId="16">
      <alignment horizontal="center" shrinkToFit="1"/>
    </xf>
    <xf numFmtId="49" fontId="52" fillId="0" borderId="5"/>
    <xf numFmtId="49" fontId="53" fillId="0" borderId="4">
      <alignment horizontal="center" vertical="center" shrinkToFit="1"/>
    </xf>
    <xf numFmtId="0" fontId="53" fillId="0" borderId="4">
      <alignment horizontal="center" vertical="center" shrinkToFit="1"/>
    </xf>
    <xf numFmtId="0" fontId="56" fillId="0" borderId="5">
      <alignment horizontal="center"/>
    </xf>
    <xf numFmtId="49" fontId="53" fillId="0" borderId="1">
      <alignment horizontal="right"/>
    </xf>
    <xf numFmtId="0" fontId="52" fillId="0" borderId="11"/>
    <xf numFmtId="0" fontId="52" fillId="0" borderId="13">
      <alignment horizontal="left" wrapText="1"/>
    </xf>
    <xf numFmtId="0" fontId="52" fillId="0" borderId="2"/>
    <xf numFmtId="0" fontId="57" fillId="0" borderId="1">
      <alignment horizontal="left"/>
    </xf>
    <xf numFmtId="0" fontId="52" fillId="0" borderId="1">
      <alignment horizontal="left"/>
    </xf>
    <xf numFmtId="0" fontId="53" fillId="0" borderId="1"/>
    <xf numFmtId="0" fontId="58" fillId="0" borderId="11">
      <alignment horizontal="center"/>
    </xf>
    <xf numFmtId="0" fontId="53" fillId="0" borderId="2">
      <alignment horizontal="center" wrapText="1"/>
    </xf>
    <xf numFmtId="0" fontId="58" fillId="0" borderId="1">
      <alignment horizontal="center"/>
    </xf>
    <xf numFmtId="0" fontId="53" fillId="0" borderId="1">
      <alignment horizontal="center" wrapText="1"/>
    </xf>
    <xf numFmtId="0" fontId="53" fillId="0" borderId="1">
      <alignment wrapText="1"/>
    </xf>
    <xf numFmtId="0" fontId="53" fillId="0" borderId="1">
      <alignment horizontal="center"/>
    </xf>
    <xf numFmtId="49" fontId="53" fillId="0" borderId="1">
      <alignment horizontal="center"/>
    </xf>
    <xf numFmtId="49" fontId="53" fillId="0" borderId="1">
      <alignment horizontal="center" wrapText="1"/>
    </xf>
    <xf numFmtId="49" fontId="53" fillId="0" borderId="1">
      <alignment horizontal="left"/>
    </xf>
    <xf numFmtId="49" fontId="52" fillId="0" borderId="1"/>
    <xf numFmtId="0" fontId="52" fillId="0" borderId="1">
      <alignment horizontal="center"/>
    </xf>
    <xf numFmtId="0" fontId="52" fillId="0" borderId="1">
      <alignment horizontal="left" wrapText="1"/>
    </xf>
    <xf numFmtId="49" fontId="52" fillId="0" borderId="31"/>
    <xf numFmtId="0" fontId="53" fillId="0" borderId="31"/>
    <xf numFmtId="0" fontId="52" fillId="0" borderId="31">
      <alignment horizontal="left"/>
    </xf>
    <xf numFmtId="0" fontId="52" fillId="0" borderId="31">
      <alignment horizontal="left" wrapText="1"/>
    </xf>
    <xf numFmtId="0" fontId="52" fillId="0" borderId="11">
      <alignment horizontal="left"/>
    </xf>
    <xf numFmtId="49" fontId="53" fillId="0" borderId="27">
      <alignment horizontal="center" shrinkToFit="1"/>
    </xf>
    <xf numFmtId="4" fontId="53" fillId="0" borderId="13">
      <alignment horizontal="right" shrinkToFit="1"/>
    </xf>
    <xf numFmtId="49" fontId="53" fillId="0" borderId="13">
      <alignment horizontal="center" vertical="center" shrinkToFit="1"/>
    </xf>
    <xf numFmtId="0" fontId="53" fillId="0" borderId="32">
      <alignment horizontal="center" vertical="center" shrinkToFit="1"/>
    </xf>
    <xf numFmtId="49" fontId="53" fillId="0" borderId="13">
      <alignment horizontal="center" vertical="center"/>
    </xf>
    <xf numFmtId="0" fontId="53" fillId="0" borderId="27">
      <alignment wrapText="1"/>
    </xf>
    <xf numFmtId="4" fontId="53" fillId="0" borderId="27">
      <alignment horizontal="right" shrinkToFit="1"/>
    </xf>
    <xf numFmtId="0" fontId="53" fillId="2" borderId="26">
      <alignment horizontal="left" wrapText="1"/>
    </xf>
    <xf numFmtId="0" fontId="53" fillId="2" borderId="27">
      <alignment wrapText="1"/>
    </xf>
    <xf numFmtId="165" fontId="53" fillId="0" borderId="27">
      <alignment horizontal="right" vertical="center" shrinkToFit="1"/>
    </xf>
    <xf numFmtId="165" fontId="53" fillId="0" borderId="13">
      <alignment horizontal="right" vertical="center" shrinkToFit="1"/>
    </xf>
    <xf numFmtId="0" fontId="53" fillId="0" borderId="27"/>
    <xf numFmtId="0" fontId="53" fillId="0" borderId="18">
      <alignment horizontal="left" wrapText="1" indent="2"/>
    </xf>
    <xf numFmtId="0" fontId="53" fillId="0" borderId="33">
      <alignment horizontal="left" wrapText="1"/>
    </xf>
    <xf numFmtId="0" fontId="53" fillId="0" borderId="15">
      <alignment horizontal="left" wrapText="1" indent="2"/>
    </xf>
    <xf numFmtId="49" fontId="53" fillId="0" borderId="17">
      <alignment horizontal="center" vertical="center"/>
    </xf>
    <xf numFmtId="0" fontId="53" fillId="0" borderId="16">
      <alignment horizontal="center" vertical="center" shrinkToFit="1"/>
    </xf>
    <xf numFmtId="49" fontId="53" fillId="0" borderId="2">
      <alignment horizontal="right"/>
    </xf>
    <xf numFmtId="49" fontId="52" fillId="0" borderId="2">
      <alignment shrinkToFit="1"/>
    </xf>
    <xf numFmtId="49" fontId="53" fillId="0" borderId="2">
      <alignment horizontal="center" vertical="center" shrinkToFit="1"/>
    </xf>
    <xf numFmtId="0" fontId="53" fillId="0" borderId="2">
      <alignment horizontal="center" shrinkToFit="1"/>
    </xf>
    <xf numFmtId="49" fontId="53" fillId="0" borderId="2">
      <alignment horizontal="left"/>
    </xf>
    <xf numFmtId="0" fontId="53" fillId="0" borderId="2">
      <alignment horizontal="left"/>
    </xf>
    <xf numFmtId="49" fontId="57" fillId="0" borderId="1"/>
    <xf numFmtId="49" fontId="53" fillId="0" borderId="1">
      <alignment wrapText="1"/>
    </xf>
    <xf numFmtId="0" fontId="15" fillId="0" borderId="1"/>
    <xf numFmtId="0" fontId="59" fillId="0" borderId="1"/>
    <xf numFmtId="0" fontId="60" fillId="0" borderId="5"/>
    <xf numFmtId="4" fontId="61" fillId="0" borderId="23">
      <alignment horizontal="right" shrinkToFit="1"/>
    </xf>
    <xf numFmtId="49" fontId="61" fillId="0" borderId="23">
      <alignment horizontal="center"/>
    </xf>
    <xf numFmtId="49" fontId="61" fillId="0" borderId="22">
      <alignment horizontal="center" shrinkToFit="1"/>
    </xf>
    <xf numFmtId="0" fontId="61" fillId="0" borderId="21">
      <alignment horizontal="left" wrapText="1" indent="2"/>
    </xf>
    <xf numFmtId="4" fontId="61" fillId="0" borderId="20">
      <alignment horizontal="right" shrinkToFit="1"/>
    </xf>
    <xf numFmtId="49" fontId="61" fillId="0" borderId="20">
      <alignment horizontal="center"/>
    </xf>
    <xf numFmtId="49" fontId="61" fillId="0" borderId="19">
      <alignment horizontal="center" shrinkToFit="1"/>
    </xf>
    <xf numFmtId="0" fontId="61" fillId="0" borderId="18">
      <alignment horizontal="left" wrapText="1"/>
    </xf>
    <xf numFmtId="4" fontId="61" fillId="0" borderId="17">
      <alignment horizontal="right" shrinkToFit="1"/>
    </xf>
    <xf numFmtId="49" fontId="61" fillId="0" borderId="17">
      <alignment horizontal="center"/>
    </xf>
    <xf numFmtId="49" fontId="61" fillId="0" borderId="16">
      <alignment horizontal="center" wrapText="1"/>
    </xf>
    <xf numFmtId="0" fontId="61" fillId="0" borderId="15">
      <alignment horizontal="left" wrapText="1"/>
    </xf>
    <xf numFmtId="49" fontId="61" fillId="0" borderId="4">
      <alignment horizontal="center" vertical="center"/>
    </xf>
    <xf numFmtId="0" fontId="61" fillId="0" borderId="4">
      <alignment horizontal="center" vertical="center"/>
    </xf>
    <xf numFmtId="0" fontId="61" fillId="0" borderId="13">
      <alignment horizontal="center" vertical="center"/>
    </xf>
    <xf numFmtId="0" fontId="61" fillId="0" borderId="13">
      <alignment horizontal="center" vertical="top" wrapText="1"/>
    </xf>
    <xf numFmtId="49" fontId="61" fillId="0" borderId="13">
      <alignment horizontal="center" vertical="top" wrapText="1"/>
    </xf>
    <xf numFmtId="0" fontId="60" fillId="0" borderId="14"/>
    <xf numFmtId="0" fontId="62" fillId="0" borderId="2">
      <alignment horizontal="center"/>
    </xf>
    <xf numFmtId="0" fontId="63" fillId="0" borderId="8">
      <alignment horizontal="right"/>
    </xf>
    <xf numFmtId="49" fontId="61" fillId="0" borderId="12">
      <alignment horizontal="center"/>
    </xf>
    <xf numFmtId="49" fontId="61" fillId="0" borderId="6">
      <alignment horizontal="right"/>
    </xf>
    <xf numFmtId="49" fontId="61" fillId="0" borderId="1"/>
    <xf numFmtId="0" fontId="61" fillId="0" borderId="1">
      <alignment horizontal="left"/>
    </xf>
    <xf numFmtId="49" fontId="61" fillId="0" borderId="9">
      <alignment horizontal="center"/>
    </xf>
    <xf numFmtId="49" fontId="61" fillId="0" borderId="6"/>
    <xf numFmtId="49" fontId="61" fillId="0" borderId="11"/>
    <xf numFmtId="0" fontId="61" fillId="0" borderId="11">
      <alignment horizontal="left"/>
    </xf>
    <xf numFmtId="0" fontId="61" fillId="0" borderId="1"/>
    <xf numFmtId="49" fontId="61" fillId="0" borderId="6">
      <alignment horizontal="right" vertical="center"/>
    </xf>
    <xf numFmtId="49" fontId="61" fillId="0" borderId="9">
      <alignment horizontal="center" vertical="center"/>
    </xf>
    <xf numFmtId="164" fontId="61" fillId="0" borderId="9">
      <alignment horizontal="center"/>
    </xf>
    <xf numFmtId="0" fontId="61" fillId="0" borderId="6">
      <alignment horizontal="right"/>
    </xf>
    <xf numFmtId="49" fontId="61" fillId="0" borderId="7">
      <alignment horizontal="center"/>
    </xf>
    <xf numFmtId="0" fontId="60" fillId="0" borderId="1"/>
    <xf numFmtId="0" fontId="63" fillId="0" borderId="5">
      <alignment horizontal="right"/>
    </xf>
    <xf numFmtId="0" fontId="61" fillId="0" borderId="4">
      <alignment horizontal="center"/>
    </xf>
    <xf numFmtId="0" fontId="64" fillId="0" borderId="3"/>
    <xf numFmtId="0" fontId="64" fillId="0" borderId="1"/>
    <xf numFmtId="0" fontId="62" fillId="0" borderId="1"/>
    <xf numFmtId="0" fontId="63" fillId="0" borderId="1">
      <alignment horizontal="right"/>
    </xf>
    <xf numFmtId="0" fontId="61" fillId="0" borderId="2">
      <alignment horizontal="center"/>
    </xf>
    <xf numFmtId="0" fontId="62" fillId="0" borderId="1">
      <alignment horizontal="center"/>
    </xf>
    <xf numFmtId="0" fontId="59" fillId="0" borderId="31"/>
    <xf numFmtId="0" fontId="59" fillId="0" borderId="11"/>
    <xf numFmtId="0" fontId="60" fillId="0" borderId="8"/>
    <xf numFmtId="49" fontId="61" fillId="0" borderId="30">
      <alignment horizontal="center"/>
    </xf>
    <xf numFmtId="4" fontId="61" fillId="0" borderId="29">
      <alignment horizontal="right" shrinkToFit="1"/>
    </xf>
    <xf numFmtId="49" fontId="61" fillId="0" borderId="29">
      <alignment horizontal="center"/>
    </xf>
    <xf numFmtId="49" fontId="61" fillId="0" borderId="28">
      <alignment horizontal="center" shrinkToFit="1"/>
    </xf>
    <xf numFmtId="0" fontId="61" fillId="0" borderId="27">
      <alignment horizontal="left" wrapText="1"/>
    </xf>
    <xf numFmtId="0" fontId="60" fillId="0" borderId="8">
      <alignment wrapText="1"/>
    </xf>
    <xf numFmtId="4" fontId="61" fillId="0" borderId="21">
      <alignment horizontal="right" wrapText="1"/>
    </xf>
    <xf numFmtId="4" fontId="61" fillId="0" borderId="23">
      <alignment horizontal="right" wrapText="1"/>
    </xf>
    <xf numFmtId="49" fontId="61" fillId="0" borderId="23">
      <alignment horizontal="center" wrapText="1"/>
    </xf>
    <xf numFmtId="49" fontId="61" fillId="0" borderId="22">
      <alignment horizontal="center" wrapText="1"/>
    </xf>
    <xf numFmtId="0" fontId="61" fillId="0" borderId="26">
      <alignment horizontal="left" wrapText="1"/>
    </xf>
    <xf numFmtId="49" fontId="60" fillId="0" borderId="8"/>
    <xf numFmtId="165" fontId="61" fillId="0" borderId="25">
      <alignment horizontal="right" shrinkToFit="1"/>
    </xf>
    <xf numFmtId="165" fontId="61" fillId="0" borderId="20">
      <alignment horizontal="right" shrinkToFit="1"/>
    </xf>
    <xf numFmtId="0" fontId="61" fillId="0" borderId="19">
      <alignment horizontal="center" shrinkToFit="1"/>
    </xf>
    <xf numFmtId="4" fontId="61" fillId="0" borderId="24">
      <alignment horizontal="right" shrinkToFit="1"/>
    </xf>
    <xf numFmtId="0" fontId="61" fillId="0" borderId="16">
      <alignment horizontal="center" shrinkToFit="1"/>
    </xf>
    <xf numFmtId="49" fontId="60" fillId="0" borderId="5"/>
    <xf numFmtId="49" fontId="61" fillId="0" borderId="4">
      <alignment horizontal="center" vertical="center" shrinkToFit="1"/>
    </xf>
    <xf numFmtId="0" fontId="61" fillId="0" borderId="4">
      <alignment horizontal="center" vertical="center" shrinkToFit="1"/>
    </xf>
    <xf numFmtId="0" fontId="62" fillId="0" borderId="5">
      <alignment horizontal="center"/>
    </xf>
    <xf numFmtId="49" fontId="61" fillId="0" borderId="1">
      <alignment horizontal="right"/>
    </xf>
    <xf numFmtId="49" fontId="60" fillId="0" borderId="31"/>
    <xf numFmtId="0" fontId="61" fillId="0" borderId="31"/>
    <xf numFmtId="0" fontId="60" fillId="0" borderId="31">
      <alignment horizontal="left"/>
    </xf>
    <xf numFmtId="0" fontId="60" fillId="0" borderId="31">
      <alignment horizontal="left" wrapText="1"/>
    </xf>
    <xf numFmtId="0" fontId="60" fillId="0" borderId="11">
      <alignment horizontal="left"/>
    </xf>
    <xf numFmtId="49" fontId="61" fillId="0" borderId="27">
      <alignment horizontal="center" shrinkToFit="1"/>
    </xf>
    <xf numFmtId="4" fontId="61" fillId="0" borderId="13">
      <alignment horizontal="right" shrinkToFit="1"/>
    </xf>
    <xf numFmtId="49" fontId="61" fillId="0" borderId="13">
      <alignment horizontal="center" vertical="center" shrinkToFit="1"/>
    </xf>
    <xf numFmtId="0" fontId="61" fillId="0" borderId="32">
      <alignment horizontal="center" vertical="center" shrinkToFit="1"/>
    </xf>
    <xf numFmtId="49" fontId="61" fillId="0" borderId="13">
      <alignment horizontal="center" vertical="center"/>
    </xf>
    <xf numFmtId="0" fontId="61" fillId="0" borderId="27">
      <alignment wrapText="1"/>
    </xf>
    <xf numFmtId="4" fontId="61" fillId="0" borderId="27">
      <alignment horizontal="right" shrinkToFit="1"/>
    </xf>
    <xf numFmtId="0" fontId="61" fillId="2" borderId="26">
      <alignment horizontal="left" wrapText="1"/>
    </xf>
    <xf numFmtId="0" fontId="61" fillId="2" borderId="27">
      <alignment wrapText="1"/>
    </xf>
    <xf numFmtId="165" fontId="61" fillId="0" borderId="27">
      <alignment horizontal="right" vertical="center" shrinkToFit="1"/>
    </xf>
    <xf numFmtId="165" fontId="61" fillId="0" borderId="13">
      <alignment horizontal="right" vertical="center" shrinkToFit="1"/>
    </xf>
    <xf numFmtId="0" fontId="61" fillId="0" borderId="27"/>
    <xf numFmtId="0" fontId="61" fillId="0" borderId="18">
      <alignment horizontal="left" wrapText="1" indent="2"/>
    </xf>
    <xf numFmtId="0" fontId="61" fillId="0" borderId="33">
      <alignment horizontal="left" wrapText="1"/>
    </xf>
    <xf numFmtId="0" fontId="61" fillId="0" borderId="15">
      <alignment horizontal="left" wrapText="1" indent="2"/>
    </xf>
    <xf numFmtId="49" fontId="61" fillId="0" borderId="17">
      <alignment horizontal="center" vertical="center"/>
    </xf>
    <xf numFmtId="0" fontId="61" fillId="0" borderId="16">
      <alignment horizontal="center" vertical="center" shrinkToFit="1"/>
    </xf>
    <xf numFmtId="49" fontId="61" fillId="0" borderId="2">
      <alignment horizontal="right"/>
    </xf>
    <xf numFmtId="49" fontId="60" fillId="0" borderId="2">
      <alignment shrinkToFit="1"/>
    </xf>
    <xf numFmtId="49" fontId="61" fillId="0" borderId="2">
      <alignment horizontal="center" vertical="center" shrinkToFit="1"/>
    </xf>
    <xf numFmtId="0" fontId="61" fillId="0" borderId="2">
      <alignment horizontal="center" shrinkToFit="1"/>
    </xf>
    <xf numFmtId="49" fontId="61" fillId="0" borderId="2">
      <alignment horizontal="left"/>
    </xf>
    <xf numFmtId="0" fontId="61" fillId="0" borderId="2">
      <alignment horizontal="left"/>
    </xf>
    <xf numFmtId="49" fontId="65" fillId="0" borderId="1"/>
    <xf numFmtId="49" fontId="61" fillId="0" borderId="1">
      <alignment horizontal="center"/>
    </xf>
    <xf numFmtId="49" fontId="61" fillId="0" borderId="1">
      <alignment wrapText="1"/>
    </xf>
    <xf numFmtId="0" fontId="61" fillId="0" borderId="1">
      <alignment wrapText="1"/>
    </xf>
    <xf numFmtId="0" fontId="69" fillId="0" borderId="1"/>
    <xf numFmtId="0" fontId="70" fillId="0" borderId="1">
      <alignment horizontal="center"/>
    </xf>
    <xf numFmtId="0" fontId="71" fillId="0" borderId="2">
      <alignment horizontal="center"/>
    </xf>
    <xf numFmtId="0" fontId="72" fillId="0" borderId="1">
      <alignment horizontal="right"/>
    </xf>
    <xf numFmtId="0" fontId="70" fillId="0" borderId="1"/>
    <xf numFmtId="0" fontId="73" fillId="0" borderId="1"/>
    <xf numFmtId="0" fontId="73" fillId="0" borderId="3"/>
    <xf numFmtId="0" fontId="71" fillId="0" borderId="4">
      <alignment horizontal="center"/>
    </xf>
    <xf numFmtId="0" fontId="72" fillId="0" borderId="5">
      <alignment horizontal="right"/>
    </xf>
    <xf numFmtId="0" fontId="71" fillId="0" borderId="1"/>
    <xf numFmtId="0" fontId="71" fillId="0" borderId="6">
      <alignment horizontal="right"/>
    </xf>
    <xf numFmtId="49" fontId="71" fillId="0" borderId="7">
      <alignment horizontal="center"/>
    </xf>
    <xf numFmtId="0" fontId="72" fillId="0" borderId="8">
      <alignment horizontal="right"/>
    </xf>
    <xf numFmtId="0" fontId="74" fillId="0" borderId="1"/>
    <xf numFmtId="164" fontId="71" fillId="0" borderId="9">
      <alignment horizontal="center"/>
    </xf>
    <xf numFmtId="0" fontId="71" fillId="0" borderId="1">
      <alignment horizontal="left"/>
    </xf>
    <xf numFmtId="49" fontId="71" fillId="0" borderId="1"/>
    <xf numFmtId="49" fontId="71" fillId="0" borderId="6">
      <alignment horizontal="right" vertical="center"/>
    </xf>
    <xf numFmtId="49" fontId="71" fillId="0" borderId="9">
      <alignment horizontal="center" vertical="center"/>
    </xf>
    <xf numFmtId="49" fontId="71" fillId="0" borderId="9">
      <alignment horizontal="center"/>
    </xf>
    <xf numFmtId="49" fontId="71" fillId="0" borderId="6">
      <alignment horizontal="right"/>
    </xf>
    <xf numFmtId="0" fontId="71" fillId="0" borderId="11">
      <alignment horizontal="left"/>
    </xf>
    <xf numFmtId="49" fontId="71" fillId="0" borderId="11"/>
    <xf numFmtId="49" fontId="71" fillId="0" borderId="6"/>
    <xf numFmtId="49" fontId="71" fillId="0" borderId="12">
      <alignment horizontal="center"/>
    </xf>
    <xf numFmtId="0" fontId="70" fillId="0" borderId="2">
      <alignment horizontal="center"/>
    </xf>
    <xf numFmtId="0" fontId="71" fillId="0" borderId="13">
      <alignment horizontal="center" vertical="top" wrapText="1"/>
    </xf>
    <xf numFmtId="49" fontId="71" fillId="0" borderId="13">
      <alignment horizontal="center" vertical="top" wrapText="1"/>
    </xf>
    <xf numFmtId="0" fontId="69" fillId="0" borderId="14"/>
    <xf numFmtId="0" fontId="69" fillId="0" borderId="5"/>
    <xf numFmtId="0" fontId="71" fillId="0" borderId="13">
      <alignment horizontal="center" vertical="center"/>
    </xf>
    <xf numFmtId="0" fontId="71" fillId="0" borderId="4">
      <alignment horizontal="center" vertical="center"/>
    </xf>
    <xf numFmtId="49" fontId="71" fillId="0" borderId="4">
      <alignment horizontal="center" vertical="center"/>
    </xf>
    <xf numFmtId="0" fontId="71" fillId="0" borderId="15">
      <alignment horizontal="left" wrapText="1"/>
    </xf>
    <xf numFmtId="49" fontId="71" fillId="0" borderId="16">
      <alignment horizontal="center" wrapText="1"/>
    </xf>
    <xf numFmtId="49" fontId="71" fillId="0" borderId="17">
      <alignment horizontal="center"/>
    </xf>
    <xf numFmtId="4" fontId="71" fillId="0" borderId="17">
      <alignment horizontal="right" shrinkToFit="1"/>
    </xf>
    <xf numFmtId="0" fontId="71" fillId="0" borderId="18">
      <alignment horizontal="left" wrapText="1"/>
    </xf>
    <xf numFmtId="49" fontId="71" fillId="0" borderId="19">
      <alignment horizontal="center" shrinkToFit="1"/>
    </xf>
    <xf numFmtId="49" fontId="71" fillId="0" borderId="20">
      <alignment horizontal="center"/>
    </xf>
    <xf numFmtId="4" fontId="71" fillId="0" borderId="20">
      <alignment horizontal="right" shrinkToFit="1"/>
    </xf>
    <xf numFmtId="0" fontId="71" fillId="0" borderId="21">
      <alignment horizontal="left" wrapText="1" indent="2"/>
    </xf>
    <xf numFmtId="49" fontId="71" fillId="0" borderId="22">
      <alignment horizontal="center" shrinkToFit="1"/>
    </xf>
    <xf numFmtId="49" fontId="71" fillId="0" borderId="23">
      <alignment horizontal="center"/>
    </xf>
    <xf numFmtId="4" fontId="71" fillId="0" borderId="23">
      <alignment horizontal="right" shrinkToFit="1"/>
    </xf>
    <xf numFmtId="49" fontId="71" fillId="0" borderId="1">
      <alignment horizontal="right"/>
    </xf>
    <xf numFmtId="0" fontId="70" fillId="0" borderId="5">
      <alignment horizontal="center"/>
    </xf>
    <xf numFmtId="0" fontId="71" fillId="0" borderId="4">
      <alignment horizontal="center" vertical="center" shrinkToFit="1"/>
    </xf>
    <xf numFmtId="49" fontId="71" fillId="0" borderId="4">
      <alignment horizontal="center" vertical="center" shrinkToFit="1"/>
    </xf>
    <xf numFmtId="49" fontId="69" fillId="0" borderId="5"/>
    <xf numFmtId="0" fontId="71" fillId="0" borderId="16">
      <alignment horizontal="center" shrinkToFit="1"/>
    </xf>
    <xf numFmtId="4" fontId="71" fillId="0" borderId="24">
      <alignment horizontal="right" shrinkToFit="1"/>
    </xf>
    <xf numFmtId="49" fontId="69" fillId="0" borderId="8"/>
    <xf numFmtId="0" fontId="71" fillId="0" borderId="19">
      <alignment horizontal="center" shrinkToFit="1"/>
    </xf>
    <xf numFmtId="165" fontId="71" fillId="0" borderId="20">
      <alignment horizontal="right" shrinkToFit="1"/>
    </xf>
    <xf numFmtId="165" fontId="71" fillId="0" borderId="25">
      <alignment horizontal="right" shrinkToFit="1"/>
    </xf>
    <xf numFmtId="0" fontId="71" fillId="0" borderId="26">
      <alignment horizontal="left" wrapText="1"/>
    </xf>
    <xf numFmtId="49" fontId="71" fillId="0" borderId="22">
      <alignment horizontal="center" wrapText="1"/>
    </xf>
    <xf numFmtId="49" fontId="71" fillId="0" borderId="23">
      <alignment horizontal="center" wrapText="1"/>
    </xf>
    <xf numFmtId="4" fontId="71" fillId="0" borderId="23">
      <alignment horizontal="right" wrapText="1"/>
    </xf>
    <xf numFmtId="4" fontId="71" fillId="0" borderId="21">
      <alignment horizontal="right" wrapText="1"/>
    </xf>
    <xf numFmtId="0" fontId="69" fillId="0" borderId="8">
      <alignment wrapText="1"/>
    </xf>
    <xf numFmtId="0" fontId="71" fillId="0" borderId="27">
      <alignment horizontal="left" wrapText="1"/>
    </xf>
    <xf numFmtId="49" fontId="71" fillId="0" borderId="28">
      <alignment horizontal="center" shrinkToFit="1"/>
    </xf>
    <xf numFmtId="49" fontId="71" fillId="0" borderId="29">
      <alignment horizontal="center"/>
    </xf>
    <xf numFmtId="4" fontId="71" fillId="0" borderId="29">
      <alignment horizontal="right" shrinkToFit="1"/>
    </xf>
    <xf numFmtId="49" fontId="71" fillId="0" borderId="30">
      <alignment horizontal="center"/>
    </xf>
    <xf numFmtId="0" fontId="69" fillId="0" borderId="8"/>
    <xf numFmtId="0" fontId="74" fillId="0" borderId="11"/>
    <xf numFmtId="0" fontId="74" fillId="0" borderId="31"/>
    <xf numFmtId="0" fontId="71" fillId="0" borderId="1">
      <alignment wrapText="1"/>
    </xf>
    <xf numFmtId="49" fontId="71" fillId="0" borderId="1">
      <alignment wrapText="1"/>
    </xf>
    <xf numFmtId="49" fontId="71" fillId="0" borderId="1">
      <alignment horizontal="center"/>
    </xf>
    <xf numFmtId="49" fontId="76" fillId="0" borderId="1"/>
    <xf numFmtId="0" fontId="71" fillId="0" borderId="2">
      <alignment horizontal="left"/>
    </xf>
    <xf numFmtId="49" fontId="71" fillId="0" borderId="2">
      <alignment horizontal="left"/>
    </xf>
    <xf numFmtId="0" fontId="71" fillId="0" borderId="2">
      <alignment horizontal="center" shrinkToFit="1"/>
    </xf>
    <xf numFmtId="49" fontId="71" fillId="0" borderId="2">
      <alignment horizontal="center" vertical="center" shrinkToFit="1"/>
    </xf>
    <xf numFmtId="49" fontId="69" fillId="0" borderId="2">
      <alignment shrinkToFit="1"/>
    </xf>
    <xf numFmtId="49" fontId="71" fillId="0" borderId="2">
      <alignment horizontal="right"/>
    </xf>
    <xf numFmtId="0" fontId="71" fillId="0" borderId="16">
      <alignment horizontal="center" vertical="center" shrinkToFit="1"/>
    </xf>
    <xf numFmtId="49" fontId="71" fillId="0" borderId="17">
      <alignment horizontal="center" vertical="center"/>
    </xf>
    <xf numFmtId="0" fontId="71" fillId="0" borderId="15">
      <alignment horizontal="left" wrapText="1" indent="2"/>
    </xf>
    <xf numFmtId="0" fontId="71" fillId="0" borderId="32">
      <alignment horizontal="center" vertical="center" shrinkToFit="1"/>
    </xf>
    <xf numFmtId="49" fontId="71" fillId="0" borderId="13">
      <alignment horizontal="center" vertical="center"/>
    </xf>
    <xf numFmtId="165" fontId="71" fillId="0" borderId="13">
      <alignment horizontal="right" vertical="center" shrinkToFit="1"/>
    </xf>
    <xf numFmtId="165" fontId="71" fillId="0" borderId="27">
      <alignment horizontal="right" vertical="center" shrinkToFit="1"/>
    </xf>
    <xf numFmtId="4" fontId="71" fillId="0" borderId="13">
      <alignment horizontal="right" shrinkToFit="1"/>
    </xf>
    <xf numFmtId="4" fontId="71" fillId="0" borderId="27">
      <alignment horizontal="right" shrinkToFit="1"/>
    </xf>
    <xf numFmtId="0" fontId="71" fillId="2" borderId="26">
      <alignment horizontal="left" wrapText="1"/>
    </xf>
    <xf numFmtId="49" fontId="71" fillId="0" borderId="27">
      <alignment horizontal="center" shrinkToFit="1"/>
    </xf>
    <xf numFmtId="49" fontId="71" fillId="0" borderId="13">
      <alignment horizontal="center" vertical="center" shrinkToFit="1"/>
    </xf>
    <xf numFmtId="0" fontId="69" fillId="0" borderId="11">
      <alignment horizontal="left"/>
    </xf>
    <xf numFmtId="0" fontId="69" fillId="0" borderId="31">
      <alignment horizontal="left" wrapText="1"/>
    </xf>
    <xf numFmtId="0" fontId="69" fillId="0" borderId="31">
      <alignment horizontal="left"/>
    </xf>
    <xf numFmtId="0" fontId="71" fillId="0" borderId="31"/>
    <xf numFmtId="49" fontId="69" fillId="0" borderId="31"/>
    <xf numFmtId="0" fontId="69" fillId="0" borderId="1">
      <alignment horizontal="left"/>
    </xf>
    <xf numFmtId="0" fontId="69" fillId="0" borderId="1">
      <alignment horizontal="left" wrapText="1"/>
    </xf>
    <xf numFmtId="49" fontId="69" fillId="0" borderId="1"/>
    <xf numFmtId="0" fontId="71" fillId="0" borderId="1">
      <alignment horizontal="center" wrapText="1"/>
    </xf>
    <xf numFmtId="0" fontId="71" fillId="0" borderId="2">
      <alignment horizontal="center" wrapText="1"/>
    </xf>
    <xf numFmtId="0" fontId="77" fillId="0" borderId="1">
      <alignment horizontal="center"/>
    </xf>
    <xf numFmtId="0" fontId="77" fillId="0" borderId="11">
      <alignment horizontal="center"/>
    </xf>
    <xf numFmtId="0" fontId="69" fillId="0" borderId="1">
      <alignment horizontal="center"/>
    </xf>
    <xf numFmtId="0" fontId="76" fillId="0" borderId="1">
      <alignment horizontal="left"/>
    </xf>
    <xf numFmtId="49" fontId="71" fillId="0" borderId="1">
      <alignment horizontal="left"/>
    </xf>
    <xf numFmtId="49" fontId="71" fillId="0" borderId="1">
      <alignment horizontal="center" wrapText="1"/>
    </xf>
    <xf numFmtId="0" fontId="71" fillId="0" borderId="1">
      <alignment horizontal="center"/>
    </xf>
    <xf numFmtId="0" fontId="71" fillId="0" borderId="1"/>
    <xf numFmtId="0" fontId="74" fillId="0" borderId="2"/>
    <xf numFmtId="0" fontId="69" fillId="0" borderId="2"/>
    <xf numFmtId="0" fontId="69" fillId="0" borderId="13">
      <alignment horizontal="left" wrapText="1"/>
    </xf>
    <xf numFmtId="0" fontId="69" fillId="0" borderId="11"/>
  </cellStyleXfs>
  <cellXfs count="251">
    <xf numFmtId="0" fontId="0" fillId="0" borderId="0" xfId="0"/>
    <xf numFmtId="0" fontId="16" fillId="0" borderId="0" xfId="0" applyFont="1" applyAlignment="1">
      <alignment horizontal="right"/>
    </xf>
    <xf numFmtId="0" fontId="17" fillId="0" borderId="1" xfId="0" applyFont="1" applyBorder="1" applyAlignment="1" applyProtection="1">
      <alignment horizontal="right"/>
    </xf>
    <xf numFmtId="0" fontId="20" fillId="0" borderId="0" xfId="0" applyFont="1"/>
    <xf numFmtId="0" fontId="16" fillId="0" borderId="0" xfId="0" applyFont="1" applyAlignment="1"/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4" fillId="0" borderId="1" xfId="0" applyFont="1" applyBorder="1" applyAlignment="1"/>
    <xf numFmtId="0" fontId="24" fillId="0" borderId="1" xfId="0" applyFont="1" applyBorder="1" applyAlignment="1">
      <alignment horizontal="left"/>
    </xf>
    <xf numFmtId="49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49" fontId="27" fillId="0" borderId="35" xfId="130" applyNumberFormat="1" applyFont="1" applyFill="1" applyBorder="1" applyAlignment="1">
      <alignment horizontal="center" vertical="center" wrapText="1"/>
    </xf>
    <xf numFmtId="49" fontId="27" fillId="0" borderId="35" xfId="131" applyNumberFormat="1" applyFont="1" applyBorder="1" applyAlignment="1" applyProtection="1">
      <alignment horizontal="center" vertical="center" wrapText="1"/>
    </xf>
    <xf numFmtId="0" fontId="19" fillId="0" borderId="0" xfId="0" applyFont="1"/>
    <xf numFmtId="0" fontId="29" fillId="0" borderId="35" xfId="131" applyFont="1" applyFill="1" applyBorder="1" applyAlignment="1">
      <alignment horizontal="left" vertical="center" wrapText="1"/>
    </xf>
    <xf numFmtId="0" fontId="30" fillId="0" borderId="35" xfId="131" applyFont="1" applyFill="1" applyBorder="1" applyAlignment="1">
      <alignment horizontal="left" vertical="center" wrapText="1"/>
    </xf>
    <xf numFmtId="4" fontId="29" fillId="0" borderId="35" xfId="130" applyNumberFormat="1" applyFont="1" applyFill="1" applyBorder="1" applyAlignment="1">
      <alignment horizontal="right" vertical="center"/>
    </xf>
    <xf numFmtId="4" fontId="31" fillId="0" borderId="35" xfId="130" applyNumberFormat="1" applyFont="1" applyFill="1" applyBorder="1" applyAlignment="1">
      <alignment horizontal="right" vertical="center"/>
    </xf>
    <xf numFmtId="0" fontId="0" fillId="0" borderId="0" xfId="0" applyFill="1"/>
    <xf numFmtId="0" fontId="20" fillId="0" borderId="0" xfId="0" applyFont="1" applyFill="1"/>
    <xf numFmtId="0" fontId="16" fillId="0" borderId="0" xfId="0" applyFont="1" applyFill="1" applyAlignment="1"/>
    <xf numFmtId="0" fontId="3" fillId="0" borderId="1" xfId="132" applyAlignment="1">
      <alignment vertical="center"/>
    </xf>
    <xf numFmtId="0" fontId="3" fillId="0" borderId="1" xfId="132" applyAlignment="1"/>
    <xf numFmtId="0" fontId="19" fillId="0" borderId="1" xfId="132" applyFont="1" applyBorder="1" applyAlignment="1">
      <alignment horizontal="left" vertical="center" wrapText="1"/>
    </xf>
    <xf numFmtId="0" fontId="24" fillId="0" borderId="1" xfId="132" applyFont="1" applyBorder="1" applyAlignment="1">
      <alignment horizontal="left" vertical="center"/>
    </xf>
    <xf numFmtId="49" fontId="24" fillId="0" borderId="1" xfId="132" applyNumberFormat="1" applyFont="1" applyBorder="1" applyAlignment="1">
      <alignment horizontal="left" vertical="center"/>
    </xf>
    <xf numFmtId="49" fontId="24" fillId="0" borderId="1" xfId="132" applyNumberFormat="1" applyFont="1" applyBorder="1" applyAlignment="1">
      <alignment vertical="center"/>
    </xf>
    <xf numFmtId="0" fontId="24" fillId="0" borderId="1" xfId="132" applyFont="1" applyBorder="1" applyAlignment="1">
      <alignment horizontal="right" vertical="center"/>
    </xf>
    <xf numFmtId="0" fontId="18" fillId="0" borderId="1" xfId="132" applyFont="1" applyAlignment="1">
      <alignment vertical="center"/>
    </xf>
    <xf numFmtId="0" fontId="3" fillId="0" borderId="1" xfId="132" applyFont="1" applyAlignment="1">
      <alignment vertical="center"/>
    </xf>
    <xf numFmtId="0" fontId="3" fillId="0" borderId="1" xfId="132" applyFill="1" applyAlignment="1">
      <alignment vertical="center"/>
    </xf>
    <xf numFmtId="0" fontId="36" fillId="0" borderId="1" xfId="132" applyFont="1" applyAlignment="1">
      <alignment vertical="center"/>
    </xf>
    <xf numFmtId="0" fontId="20" fillId="0" borderId="1" xfId="131" applyFont="1"/>
    <xf numFmtId="0" fontId="28" fillId="0" borderId="1" xfId="131"/>
    <xf numFmtId="0" fontId="16" fillId="0" borderId="1" xfId="131" applyFont="1" applyAlignment="1">
      <alignment horizontal="right"/>
    </xf>
    <xf numFmtId="0" fontId="21" fillId="0" borderId="1" xfId="131" applyFont="1" applyBorder="1"/>
    <xf numFmtId="0" fontId="17" fillId="0" borderId="1" xfId="131" applyFont="1" applyBorder="1" applyAlignment="1" applyProtection="1">
      <alignment horizontal="right"/>
    </xf>
    <xf numFmtId="0" fontId="21" fillId="0" borderId="1" xfId="131" applyFont="1" applyBorder="1" applyAlignment="1">
      <alignment horizontal="left"/>
    </xf>
    <xf numFmtId="0" fontId="24" fillId="0" borderId="1" xfId="131" applyFont="1" applyBorder="1" applyAlignment="1"/>
    <xf numFmtId="0" fontId="24" fillId="0" borderId="1" xfId="131" applyFont="1" applyBorder="1" applyAlignment="1">
      <alignment horizontal="left"/>
    </xf>
    <xf numFmtId="49" fontId="24" fillId="0" borderId="1" xfId="131" applyNumberFormat="1" applyFont="1" applyBorder="1" applyAlignment="1">
      <alignment horizontal="left"/>
    </xf>
    <xf numFmtId="3" fontId="37" fillId="0" borderId="35" xfId="131" applyNumberFormat="1" applyFont="1" applyFill="1" applyBorder="1" applyAlignment="1">
      <alignment horizontal="center" vertical="center" wrapText="1"/>
    </xf>
    <xf numFmtId="0" fontId="21" fillId="0" borderId="1" xfId="131" applyFont="1"/>
    <xf numFmtId="3" fontId="29" fillId="0" borderId="35" xfId="131" applyNumberFormat="1" applyFont="1" applyFill="1" applyBorder="1" applyAlignment="1">
      <alignment horizontal="left" vertical="center" wrapText="1"/>
    </xf>
    <xf numFmtId="0" fontId="37" fillId="0" borderId="35" xfId="131" applyFont="1" applyFill="1" applyBorder="1" applyAlignment="1">
      <alignment horizontal="left" vertical="center"/>
    </xf>
    <xf numFmtId="0" fontId="31" fillId="0" borderId="1" xfId="132" applyFont="1" applyBorder="1" applyAlignment="1">
      <alignment horizontal="center" vertical="center"/>
    </xf>
    <xf numFmtId="3" fontId="31" fillId="0" borderId="1" xfId="131" applyNumberFormat="1" applyFont="1" applyAlignment="1">
      <alignment horizontal="center" vertical="center" wrapText="1"/>
    </xf>
    <xf numFmtId="49" fontId="31" fillId="0" borderId="35" xfId="130" applyNumberFormat="1" applyFont="1" applyFill="1" applyBorder="1" applyAlignment="1">
      <alignment horizontal="centerContinuous" vertical="center" wrapText="1"/>
    </xf>
    <xf numFmtId="3" fontId="29" fillId="0" borderId="35" xfId="131" applyNumberFormat="1" applyFont="1" applyFill="1" applyBorder="1" applyAlignment="1">
      <alignment horizontal="center" vertical="center" wrapText="1"/>
    </xf>
    <xf numFmtId="166" fontId="29" fillId="0" borderId="35" xfId="131" applyNumberFormat="1" applyFont="1" applyFill="1" applyBorder="1" applyAlignment="1">
      <alignment horizontal="center" vertical="center" wrapText="1"/>
    </xf>
    <xf numFmtId="3" fontId="31" fillId="0" borderId="35" xfId="131" applyNumberFormat="1" applyFont="1" applyFill="1" applyBorder="1" applyAlignment="1">
      <alignment horizontal="center" vertical="center"/>
    </xf>
    <xf numFmtId="166" fontId="31" fillId="0" borderId="35" xfId="131" applyNumberFormat="1" applyFont="1" applyFill="1" applyBorder="1" applyAlignment="1">
      <alignment horizontal="center" vertical="center"/>
    </xf>
    <xf numFmtId="49" fontId="29" fillId="0" borderId="35" xfId="130" applyNumberFormat="1" applyFont="1" applyFill="1" applyBorder="1" applyAlignment="1">
      <alignment horizontal="center" vertical="center" wrapText="1"/>
    </xf>
    <xf numFmtId="49" fontId="46" fillId="0" borderId="35" xfId="0" applyNumberFormat="1" applyFont="1" applyBorder="1" applyAlignment="1" applyProtection="1">
      <alignment horizontal="left" vertical="center" wrapText="1"/>
    </xf>
    <xf numFmtId="49" fontId="29" fillId="0" borderId="35" xfId="130" applyNumberFormat="1" applyFont="1" applyFill="1" applyBorder="1" applyAlignment="1">
      <alignment horizontal="centerContinuous" vertical="center"/>
    </xf>
    <xf numFmtId="0" fontId="24" fillId="0" borderId="51" xfId="171" applyFont="1" applyFill="1" applyBorder="1" applyAlignment="1">
      <alignment horizontal="center" vertical="center"/>
    </xf>
    <xf numFmtId="49" fontId="24" fillId="0" borderId="51" xfId="171" applyNumberFormat="1" applyFont="1" applyFill="1" applyBorder="1" applyAlignment="1">
      <alignment horizontal="center" vertical="center" wrapText="1"/>
    </xf>
    <xf numFmtId="49" fontId="24" fillId="0" borderId="50" xfId="171" applyNumberFormat="1" applyFont="1" applyFill="1" applyBorder="1" applyAlignment="1">
      <alignment horizontal="center" vertical="center"/>
    </xf>
    <xf numFmtId="49" fontId="24" fillId="0" borderId="52" xfId="171" applyNumberFormat="1" applyFont="1" applyFill="1" applyBorder="1" applyAlignment="1">
      <alignment horizontal="center" vertical="center" wrapText="1"/>
    </xf>
    <xf numFmtId="49" fontId="26" fillId="0" borderId="49" xfId="171" applyNumberFormat="1" applyFont="1" applyFill="1" applyBorder="1" applyAlignment="1">
      <alignment horizontal="left" vertical="center" wrapText="1"/>
    </xf>
    <xf numFmtId="4" fontId="26" fillId="0" borderId="39" xfId="171" applyNumberFormat="1" applyFont="1" applyFill="1" applyBorder="1" applyAlignment="1">
      <alignment horizontal="right" vertical="center"/>
    </xf>
    <xf numFmtId="4" fontId="26" fillId="0" borderId="63" xfId="171" applyNumberFormat="1" applyFont="1" applyFill="1" applyBorder="1" applyAlignment="1">
      <alignment horizontal="right" vertical="center"/>
    </xf>
    <xf numFmtId="4" fontId="26" fillId="0" borderId="40" xfId="171" applyNumberFormat="1" applyFont="1" applyFill="1" applyBorder="1" applyAlignment="1">
      <alignment horizontal="right" vertical="center" wrapText="1"/>
    </xf>
    <xf numFmtId="49" fontId="26" fillId="0" borderId="38" xfId="171" applyNumberFormat="1" applyFont="1" applyFill="1" applyBorder="1" applyAlignment="1">
      <alignment horizontal="left" vertical="center" wrapText="1"/>
    </xf>
    <xf numFmtId="4" fontId="26" fillId="0" borderId="38" xfId="171" applyNumberFormat="1" applyFont="1" applyFill="1" applyBorder="1" applyAlignment="1">
      <alignment horizontal="right" vertical="center"/>
    </xf>
    <xf numFmtId="4" fontId="26" fillId="0" borderId="53" xfId="171" applyNumberFormat="1" applyFont="1" applyFill="1" applyBorder="1" applyAlignment="1">
      <alignment horizontal="right" vertical="center"/>
    </xf>
    <xf numFmtId="4" fontId="26" fillId="0" borderId="54" xfId="171" applyNumberFormat="1" applyFont="1" applyFill="1" applyBorder="1" applyAlignment="1">
      <alignment horizontal="right" vertical="center"/>
    </xf>
    <xf numFmtId="49" fontId="34" fillId="0" borderId="39" xfId="171" applyNumberFormat="1" applyFont="1" applyFill="1" applyBorder="1" applyAlignment="1">
      <alignment horizontal="left" vertical="center" wrapText="1"/>
    </xf>
    <xf numFmtId="4" fontId="26" fillId="0" borderId="34" xfId="171" applyNumberFormat="1" applyFont="1" applyFill="1" applyBorder="1" applyAlignment="1">
      <alignment horizontal="right" vertical="center"/>
    </xf>
    <xf numFmtId="4" fontId="26" fillId="0" borderId="40" xfId="171" applyNumberFormat="1" applyFont="1" applyFill="1" applyBorder="1" applyAlignment="1">
      <alignment horizontal="right" vertical="center"/>
    </xf>
    <xf numFmtId="49" fontId="26" fillId="0" borderId="41" xfId="171" applyNumberFormat="1" applyFont="1" applyFill="1" applyBorder="1" applyAlignment="1">
      <alignment horizontal="left" vertical="center" wrapText="1"/>
    </xf>
    <xf numFmtId="4" fontId="26" fillId="0" borderId="41" xfId="171" applyNumberFormat="1" applyFont="1" applyFill="1" applyBorder="1" applyAlignment="1">
      <alignment horizontal="right" vertical="center"/>
    </xf>
    <xf numFmtId="4" fontId="26" fillId="0" borderId="35" xfId="171" applyNumberFormat="1" applyFont="1" applyFill="1" applyBorder="1" applyAlignment="1">
      <alignment horizontal="right" vertical="center"/>
    </xf>
    <xf numFmtId="4" fontId="26" fillId="0" borderId="45" xfId="171" applyNumberFormat="1" applyFont="1" applyFill="1" applyBorder="1" applyAlignment="1">
      <alignment horizontal="right" vertical="center"/>
    </xf>
    <xf numFmtId="49" fontId="34" fillId="0" borderId="42" xfId="171" applyNumberFormat="1" applyFont="1" applyFill="1" applyBorder="1" applyAlignment="1">
      <alignment horizontal="left" vertical="center" wrapText="1"/>
    </xf>
    <xf numFmtId="4" fontId="34" fillId="0" borderId="55" xfId="171" applyNumberFormat="1" applyFont="1" applyFill="1" applyBorder="1" applyAlignment="1">
      <alignment horizontal="right" vertical="center"/>
    </xf>
    <xf numFmtId="4" fontId="34" fillId="0" borderId="56" xfId="171" applyNumberFormat="1" applyFont="1" applyFill="1" applyBorder="1" applyAlignment="1">
      <alignment horizontal="right" vertical="center"/>
    </xf>
    <xf numFmtId="4" fontId="34" fillId="0" borderId="43" xfId="171" applyNumberFormat="1" applyFont="1" applyFill="1" applyBorder="1" applyAlignment="1">
      <alignment horizontal="right" vertical="center"/>
    </xf>
    <xf numFmtId="4" fontId="50" fillId="0" borderId="39" xfId="171" applyNumberFormat="1" applyFont="1" applyFill="1" applyBorder="1" applyAlignment="1">
      <alignment horizontal="right" vertical="center"/>
    </xf>
    <xf numFmtId="4" fontId="34" fillId="0" borderId="34" xfId="171" applyNumberFormat="1" applyFont="1" applyFill="1" applyBorder="1" applyAlignment="1">
      <alignment horizontal="right" vertical="center"/>
    </xf>
    <xf numFmtId="4" fontId="34" fillId="0" borderId="40" xfId="171" applyNumberFormat="1" applyFont="1" applyFill="1" applyBorder="1" applyAlignment="1">
      <alignment horizontal="right" vertical="center"/>
    </xf>
    <xf numFmtId="4" fontId="50" fillId="0" borderId="47" xfId="171" applyNumberFormat="1" applyFont="1" applyFill="1" applyBorder="1" applyAlignment="1">
      <alignment horizontal="right" vertical="center" wrapText="1"/>
    </xf>
    <xf numFmtId="4" fontId="34" fillId="0" borderId="57" xfId="171" applyNumberFormat="1" applyFont="1" applyFill="1" applyBorder="1" applyAlignment="1">
      <alignment horizontal="right" vertical="center" wrapText="1"/>
    </xf>
    <xf numFmtId="4" fontId="34" fillId="0" borderId="44" xfId="171" applyNumberFormat="1" applyFont="1" applyFill="1" applyBorder="1" applyAlignment="1">
      <alignment horizontal="right" vertical="center" wrapText="1"/>
    </xf>
    <xf numFmtId="4" fontId="50" fillId="0" borderId="39" xfId="171" applyNumberFormat="1" applyFont="1" applyFill="1" applyBorder="1" applyAlignment="1">
      <alignment horizontal="right" vertical="center" wrapText="1"/>
    </xf>
    <xf numFmtId="4" fontId="34" fillId="0" borderId="34" xfId="171" applyNumberFormat="1" applyFont="1" applyFill="1" applyBorder="1" applyAlignment="1">
      <alignment horizontal="right" vertical="center" wrapText="1"/>
    </xf>
    <xf numFmtId="4" fontId="34" fillId="0" borderId="40" xfId="171" applyNumberFormat="1" applyFont="1" applyFill="1" applyBorder="1" applyAlignment="1">
      <alignment horizontal="right" vertical="center" wrapText="1"/>
    </xf>
    <xf numFmtId="4" fontId="51" fillId="0" borderId="41" xfId="171" applyNumberFormat="1" applyFont="1" applyFill="1" applyBorder="1" applyAlignment="1">
      <alignment horizontal="right" vertical="center"/>
    </xf>
    <xf numFmtId="49" fontId="34" fillId="0" borderId="58" xfId="171" applyNumberFormat="1" applyFont="1" applyFill="1" applyBorder="1" applyAlignment="1">
      <alignment horizontal="left" vertical="center" wrapText="1"/>
    </xf>
    <xf numFmtId="4" fontId="50" fillId="0" borderId="58" xfId="171" applyNumberFormat="1" applyFont="1" applyFill="1" applyBorder="1" applyAlignment="1">
      <alignment horizontal="right" vertical="center"/>
    </xf>
    <xf numFmtId="4" fontId="34" fillId="0" borderId="60" xfId="171" applyNumberFormat="1" applyFont="1" applyFill="1" applyBorder="1" applyAlignment="1">
      <alignment horizontal="right" vertical="center"/>
    </xf>
    <xf numFmtId="4" fontId="34" fillId="0" borderId="46" xfId="171" applyNumberFormat="1" applyFont="1" applyFill="1" applyBorder="1" applyAlignment="1">
      <alignment horizontal="right" vertical="center" wrapText="1"/>
    </xf>
    <xf numFmtId="4" fontId="51" fillId="0" borderId="38" xfId="171" applyNumberFormat="1" applyFont="1" applyFill="1" applyBorder="1" applyAlignment="1">
      <alignment horizontal="right" vertical="center"/>
    </xf>
    <xf numFmtId="4" fontId="51" fillId="0" borderId="39" xfId="171" applyNumberFormat="1" applyFont="1" applyFill="1" applyBorder="1" applyAlignment="1">
      <alignment horizontal="right" vertical="center"/>
    </xf>
    <xf numFmtId="49" fontId="34" fillId="0" borderId="47" xfId="171" applyNumberFormat="1" applyFont="1" applyFill="1" applyBorder="1" applyAlignment="1">
      <alignment horizontal="left" vertical="center" wrapText="1"/>
    </xf>
    <xf numFmtId="4" fontId="26" fillId="0" borderId="36" xfId="171" applyNumberFormat="1" applyFont="1" applyFill="1" applyBorder="1" applyAlignment="1">
      <alignment horizontal="right" vertical="center"/>
    </xf>
    <xf numFmtId="4" fontId="34" fillId="0" borderId="56" xfId="171" applyNumberFormat="1" applyFont="1" applyFill="1" applyBorder="1" applyAlignment="1">
      <alignment horizontal="right" vertical="center" wrapText="1"/>
    </xf>
    <xf numFmtId="4" fontId="34" fillId="0" borderId="43" xfId="171" applyNumberFormat="1" applyFont="1" applyFill="1" applyBorder="1" applyAlignment="1">
      <alignment horizontal="right" vertical="center" wrapText="1"/>
    </xf>
    <xf numFmtId="4" fontId="50" fillId="0" borderId="42" xfId="171" applyNumberFormat="1" applyFont="1" applyFill="1" applyBorder="1" applyAlignment="1">
      <alignment horizontal="right" vertical="center" wrapText="1"/>
    </xf>
    <xf numFmtId="4" fontId="34" fillId="0" borderId="61" xfId="171" applyNumberFormat="1" applyFont="1" applyFill="1" applyBorder="1" applyAlignment="1">
      <alignment horizontal="right" vertical="center" wrapText="1"/>
    </xf>
    <xf numFmtId="4" fontId="34" fillId="0" borderId="62" xfId="171" applyNumberFormat="1" applyFont="1" applyFill="1" applyBorder="1" applyAlignment="1">
      <alignment horizontal="right" vertical="center" wrapText="1"/>
    </xf>
    <xf numFmtId="4" fontId="50" fillId="0" borderId="58" xfId="171" applyNumberFormat="1" applyFont="1" applyFill="1" applyBorder="1" applyAlignment="1">
      <alignment horizontal="right" vertical="center" wrapText="1"/>
    </xf>
    <xf numFmtId="4" fontId="34" fillId="0" borderId="60" xfId="171" applyNumberFormat="1" applyFont="1" applyFill="1" applyBorder="1" applyAlignment="1">
      <alignment horizontal="right" vertical="center" wrapText="1"/>
    </xf>
    <xf numFmtId="4" fontId="34" fillId="0" borderId="48" xfId="171" applyNumberFormat="1" applyFont="1" applyFill="1" applyBorder="1" applyAlignment="1">
      <alignment horizontal="right" vertical="center" wrapText="1"/>
    </xf>
    <xf numFmtId="49" fontId="26" fillId="0" borderId="51" xfId="171" applyNumberFormat="1" applyFont="1" applyFill="1" applyBorder="1" applyAlignment="1">
      <alignment horizontal="left" vertical="center" wrapText="1"/>
    </xf>
    <xf numFmtId="4" fontId="26" fillId="0" borderId="51" xfId="171" applyNumberFormat="1" applyFont="1" applyFill="1" applyBorder="1" applyAlignment="1">
      <alignment horizontal="right" vertical="center"/>
    </xf>
    <xf numFmtId="4" fontId="26" fillId="0" borderId="50" xfId="171" applyNumberFormat="1" applyFont="1" applyFill="1" applyBorder="1" applyAlignment="1">
      <alignment horizontal="right" vertical="center"/>
    </xf>
    <xf numFmtId="4" fontId="26" fillId="0" borderId="52" xfId="171" applyNumberFormat="1" applyFont="1" applyFill="1" applyBorder="1" applyAlignment="1">
      <alignment horizontal="right" vertical="center" wrapText="1"/>
    </xf>
    <xf numFmtId="0" fontId="35" fillId="0" borderId="1" xfId="171" applyFont="1" applyFill="1"/>
    <xf numFmtId="0" fontId="36" fillId="0" borderId="1" xfId="171" applyFont="1" applyFill="1" applyAlignment="1">
      <alignment vertical="center"/>
    </xf>
    <xf numFmtId="0" fontId="36" fillId="0" borderId="37" xfId="171" applyFont="1" applyFill="1" applyBorder="1" applyAlignment="1">
      <alignment vertical="center" wrapText="1"/>
    </xf>
    <xf numFmtId="4" fontId="36" fillId="0" borderId="37" xfId="171" applyNumberFormat="1" applyFont="1" applyFill="1" applyBorder="1" applyAlignment="1">
      <alignment vertical="center"/>
    </xf>
    <xf numFmtId="167" fontId="36" fillId="0" borderId="37" xfId="171" applyNumberFormat="1" applyFont="1" applyFill="1" applyBorder="1" applyAlignment="1">
      <alignment vertical="center"/>
    </xf>
    <xf numFmtId="4" fontId="50" fillId="0" borderId="59" xfId="171" applyNumberFormat="1" applyFont="1" applyFill="1" applyBorder="1" applyAlignment="1">
      <alignment horizontal="right" vertical="center" wrapText="1"/>
    </xf>
    <xf numFmtId="0" fontId="15" fillId="0" borderId="1" xfId="287" applyProtection="1">
      <protection locked="0"/>
    </xf>
    <xf numFmtId="0" fontId="60" fillId="0" borderId="1" xfId="324" applyNumberFormat="1" applyProtection="1"/>
    <xf numFmtId="0" fontId="20" fillId="0" borderId="0" xfId="0" applyFont="1" applyAlignment="1">
      <alignment horizontal="right"/>
    </xf>
    <xf numFmtId="0" fontId="66" fillId="0" borderId="1" xfId="287" applyFont="1" applyProtection="1">
      <protection locked="0"/>
    </xf>
    <xf numFmtId="0" fontId="68" fillId="0" borderId="0" xfId="0" applyFont="1" applyAlignment="1">
      <alignment horizontal="right"/>
    </xf>
    <xf numFmtId="4" fontId="36" fillId="0" borderId="37" xfId="171" applyNumberFormat="1" applyFont="1" applyBorder="1" applyAlignment="1">
      <alignment vertical="center"/>
    </xf>
    <xf numFmtId="0" fontId="69" fillId="0" borderId="1" xfId="390"/>
    <xf numFmtId="0" fontId="71" fillId="0" borderId="2" xfId="392">
      <alignment horizontal="center"/>
    </xf>
    <xf numFmtId="0" fontId="70" fillId="0" borderId="1" xfId="394"/>
    <xf numFmtId="0" fontId="73" fillId="0" borderId="1" xfId="395"/>
    <xf numFmtId="0" fontId="73" fillId="0" borderId="3" xfId="396"/>
    <xf numFmtId="0" fontId="71" fillId="0" borderId="4" xfId="397">
      <alignment horizontal="center"/>
    </xf>
    <xf numFmtId="0" fontId="56" fillId="0" borderId="1" xfId="399" applyFont="1"/>
    <xf numFmtId="0" fontId="71" fillId="0" borderId="6" xfId="400">
      <alignment horizontal="right"/>
    </xf>
    <xf numFmtId="49" fontId="71" fillId="0" borderId="7" xfId="401">
      <alignment horizontal="center"/>
    </xf>
    <xf numFmtId="0" fontId="71" fillId="0" borderId="1" xfId="399"/>
    <xf numFmtId="0" fontId="74" fillId="0" borderId="1" xfId="403"/>
    <xf numFmtId="164" fontId="71" fillId="0" borderId="9" xfId="404">
      <alignment horizontal="center"/>
    </xf>
    <xf numFmtId="0" fontId="71" fillId="0" borderId="1" xfId="405">
      <alignment horizontal="left"/>
    </xf>
    <xf numFmtId="49" fontId="71" fillId="0" borderId="1" xfId="406"/>
    <xf numFmtId="49" fontId="71" fillId="0" borderId="6" xfId="407">
      <alignment horizontal="right" vertical="center"/>
    </xf>
    <xf numFmtId="49" fontId="71" fillId="0" borderId="9" xfId="408">
      <alignment horizontal="center" vertical="center"/>
    </xf>
    <xf numFmtId="49" fontId="71" fillId="0" borderId="9" xfId="409">
      <alignment horizontal="center"/>
    </xf>
    <xf numFmtId="49" fontId="71" fillId="0" borderId="6" xfId="410">
      <alignment horizontal="right"/>
    </xf>
    <xf numFmtId="0" fontId="71" fillId="0" borderId="11" xfId="411">
      <alignment horizontal="left"/>
    </xf>
    <xf numFmtId="49" fontId="71" fillId="0" borderId="11" xfId="412"/>
    <xf numFmtId="49" fontId="71" fillId="0" borderId="6" xfId="413"/>
    <xf numFmtId="49" fontId="71" fillId="0" borderId="12" xfId="414">
      <alignment horizontal="center"/>
    </xf>
    <xf numFmtId="0" fontId="70" fillId="0" borderId="2" xfId="415">
      <alignment horizontal="center"/>
    </xf>
    <xf numFmtId="0" fontId="71" fillId="0" borderId="13" xfId="420">
      <alignment horizontal="center" vertical="center"/>
    </xf>
    <xf numFmtId="0" fontId="71" fillId="0" borderId="4" xfId="421">
      <alignment horizontal="center" vertical="center"/>
    </xf>
    <xf numFmtId="49" fontId="71" fillId="0" borderId="4" xfId="422">
      <alignment horizontal="center" vertical="center"/>
    </xf>
    <xf numFmtId="0" fontId="55" fillId="0" borderId="15" xfId="423" applyFont="1">
      <alignment horizontal="left" wrapText="1"/>
    </xf>
    <xf numFmtId="49" fontId="55" fillId="0" borderId="16" xfId="424" applyFont="1">
      <alignment horizontal="center" wrapText="1"/>
    </xf>
    <xf numFmtId="49" fontId="55" fillId="0" borderId="17" xfId="425" applyFont="1">
      <alignment horizontal="center"/>
    </xf>
    <xf numFmtId="4" fontId="55" fillId="0" borderId="17" xfId="426" applyFont="1">
      <alignment horizontal="right" shrinkToFit="1"/>
    </xf>
    <xf numFmtId="0" fontId="75" fillId="0" borderId="1" xfId="287" applyFont="1" applyProtection="1">
      <protection locked="0"/>
    </xf>
    <xf numFmtId="0" fontId="71" fillId="0" borderId="18" xfId="427">
      <alignment horizontal="left" wrapText="1"/>
    </xf>
    <xf numFmtId="49" fontId="71" fillId="0" borderId="19" xfId="428">
      <alignment horizontal="center" shrinkToFit="1"/>
    </xf>
    <xf numFmtId="49" fontId="71" fillId="0" borderId="20" xfId="429">
      <alignment horizontal="center"/>
    </xf>
    <xf numFmtId="4" fontId="71" fillId="0" borderId="20" xfId="430">
      <alignment horizontal="right" shrinkToFit="1"/>
    </xf>
    <xf numFmtId="0" fontId="54" fillId="0" borderId="21" xfId="431" applyFont="1">
      <alignment horizontal="left" wrapText="1" indent="2"/>
    </xf>
    <xf numFmtId="49" fontId="54" fillId="0" borderId="22" xfId="432" applyFont="1">
      <alignment horizontal="center" shrinkToFit="1"/>
    </xf>
    <xf numFmtId="49" fontId="54" fillId="0" borderId="23" xfId="433" applyFont="1">
      <alignment horizontal="center"/>
    </xf>
    <xf numFmtId="4" fontId="54" fillId="0" borderId="23" xfId="434" applyFont="1">
      <alignment horizontal="right" shrinkToFit="1"/>
    </xf>
    <xf numFmtId="0" fontId="71" fillId="0" borderId="21" xfId="431">
      <alignment horizontal="left" wrapText="1" indent="2"/>
    </xf>
    <xf numFmtId="49" fontId="71" fillId="0" borderId="22" xfId="432">
      <alignment horizontal="center" shrinkToFit="1"/>
    </xf>
    <xf numFmtId="49" fontId="71" fillId="0" borderId="23" xfId="433">
      <alignment horizontal="center"/>
    </xf>
    <xf numFmtId="4" fontId="71" fillId="0" borderId="23" xfId="434">
      <alignment horizontal="right" shrinkToFit="1"/>
    </xf>
    <xf numFmtId="49" fontId="71" fillId="0" borderId="1" xfId="435">
      <alignment horizontal="right"/>
    </xf>
    <xf numFmtId="0" fontId="70" fillId="0" borderId="1" xfId="391">
      <alignment horizontal="center"/>
    </xf>
    <xf numFmtId="0" fontId="70" fillId="0" borderId="5" xfId="436">
      <alignment horizontal="center"/>
    </xf>
    <xf numFmtId="0" fontId="71" fillId="0" borderId="4" xfId="437">
      <alignment horizontal="center" vertical="center" shrinkToFit="1"/>
    </xf>
    <xf numFmtId="49" fontId="71" fillId="0" borderId="4" xfId="438">
      <alignment horizontal="center" vertical="center" shrinkToFit="1"/>
    </xf>
    <xf numFmtId="49" fontId="69" fillId="0" borderId="5" xfId="439"/>
    <xf numFmtId="0" fontId="55" fillId="0" borderId="16" xfId="440" applyFont="1">
      <alignment horizontal="center" shrinkToFit="1"/>
    </xf>
    <xf numFmtId="4" fontId="55" fillId="0" borderId="24" xfId="441" applyFont="1">
      <alignment horizontal="right" shrinkToFit="1"/>
    </xf>
    <xf numFmtId="49" fontId="55" fillId="0" borderId="8" xfId="442" applyFont="1"/>
    <xf numFmtId="0" fontId="71" fillId="0" borderId="19" xfId="443">
      <alignment horizontal="center" shrinkToFit="1"/>
    </xf>
    <xf numFmtId="165" fontId="71" fillId="0" borderId="20" xfId="444">
      <alignment horizontal="right" shrinkToFit="1"/>
    </xf>
    <xf numFmtId="165" fontId="71" fillId="0" borderId="25" xfId="445">
      <alignment horizontal="right" shrinkToFit="1"/>
    </xf>
    <xf numFmtId="49" fontId="69" fillId="0" borderId="8" xfId="442"/>
    <xf numFmtId="0" fontId="54" fillId="0" borderId="26" xfId="446" applyFont="1">
      <alignment horizontal="left" wrapText="1"/>
    </xf>
    <xf numFmtId="49" fontId="54" fillId="0" borderId="22" xfId="447" applyFont="1">
      <alignment horizontal="center" wrapText="1"/>
    </xf>
    <xf numFmtId="49" fontId="54" fillId="0" borderId="23" xfId="448" applyFont="1">
      <alignment horizontal="center" wrapText="1"/>
    </xf>
    <xf numFmtId="4" fontId="54" fillId="0" borderId="23" xfId="449" applyFont="1">
      <alignment horizontal="right" wrapText="1"/>
    </xf>
    <xf numFmtId="4" fontId="54" fillId="0" borderId="21" xfId="450" applyFont="1">
      <alignment horizontal="right" wrapText="1"/>
    </xf>
    <xf numFmtId="0" fontId="69" fillId="0" borderId="8" xfId="451">
      <alignment wrapText="1"/>
    </xf>
    <xf numFmtId="0" fontId="71" fillId="0" borderId="26" xfId="446">
      <alignment horizontal="left" wrapText="1"/>
    </xf>
    <xf numFmtId="49" fontId="71" fillId="0" borderId="22" xfId="447">
      <alignment horizontal="center" wrapText="1"/>
    </xf>
    <xf numFmtId="49" fontId="71" fillId="0" borderId="23" xfId="448">
      <alignment horizontal="center" wrapText="1"/>
    </xf>
    <xf numFmtId="4" fontId="71" fillId="0" borderId="23" xfId="449">
      <alignment horizontal="right" wrapText="1"/>
    </xf>
    <xf numFmtId="4" fontId="71" fillId="0" borderId="21" xfId="450">
      <alignment horizontal="right" wrapText="1"/>
    </xf>
    <xf numFmtId="0" fontId="53" fillId="0" borderId="26" xfId="446" applyFont="1">
      <alignment horizontal="left" wrapText="1"/>
    </xf>
    <xf numFmtId="0" fontId="71" fillId="0" borderId="27" xfId="452">
      <alignment horizontal="left" wrapText="1"/>
    </xf>
    <xf numFmtId="49" fontId="71" fillId="0" borderId="28" xfId="453">
      <alignment horizontal="center" shrinkToFit="1"/>
    </xf>
    <xf numFmtId="49" fontId="71" fillId="0" borderId="29" xfId="454">
      <alignment horizontal="center"/>
    </xf>
    <xf numFmtId="4" fontId="71" fillId="0" borderId="29" xfId="455">
      <alignment horizontal="right" shrinkToFit="1"/>
    </xf>
    <xf numFmtId="49" fontId="71" fillId="0" borderId="30" xfId="456">
      <alignment horizontal="center"/>
    </xf>
    <xf numFmtId="0" fontId="69" fillId="0" borderId="8" xfId="457"/>
    <xf numFmtId="0" fontId="74" fillId="0" borderId="11" xfId="458"/>
    <xf numFmtId="0" fontId="74" fillId="0" borderId="31" xfId="459"/>
    <xf numFmtId="0" fontId="71" fillId="0" borderId="1" xfId="460">
      <alignment wrapText="1"/>
    </xf>
    <xf numFmtId="49" fontId="71" fillId="0" borderId="1" xfId="461">
      <alignment wrapText="1"/>
    </xf>
    <xf numFmtId="49" fontId="71" fillId="0" borderId="1" xfId="462">
      <alignment horizontal="center"/>
    </xf>
    <xf numFmtId="49" fontId="76" fillId="0" borderId="1" xfId="463"/>
    <xf numFmtId="0" fontId="71" fillId="0" borderId="2" xfId="464">
      <alignment horizontal="left"/>
    </xf>
    <xf numFmtId="49" fontId="71" fillId="0" borderId="2" xfId="465">
      <alignment horizontal="left"/>
    </xf>
    <xf numFmtId="0" fontId="71" fillId="0" borderId="2" xfId="466">
      <alignment horizontal="center" shrinkToFit="1"/>
    </xf>
    <xf numFmtId="49" fontId="71" fillId="0" borderId="2" xfId="467">
      <alignment horizontal="center" vertical="center" shrinkToFit="1"/>
    </xf>
    <xf numFmtId="49" fontId="69" fillId="0" borderId="2" xfId="468">
      <alignment shrinkToFit="1"/>
    </xf>
    <xf numFmtId="49" fontId="71" fillId="0" borderId="2" xfId="469">
      <alignment horizontal="right"/>
    </xf>
    <xf numFmtId="0" fontId="55" fillId="0" borderId="27" xfId="452" applyFont="1">
      <alignment horizontal="left" wrapText="1"/>
    </xf>
    <xf numFmtId="0" fontId="55" fillId="0" borderId="16" xfId="470" applyFont="1">
      <alignment horizontal="center" vertical="center" shrinkToFit="1"/>
    </xf>
    <xf numFmtId="49" fontId="55" fillId="0" borderId="17" xfId="471" applyFont="1">
      <alignment horizontal="center" vertical="center"/>
    </xf>
    <xf numFmtId="0" fontId="71" fillId="0" borderId="15" xfId="472">
      <alignment horizontal="left" wrapText="1" indent="2"/>
    </xf>
    <xf numFmtId="0" fontId="71" fillId="0" borderId="32" xfId="473">
      <alignment horizontal="center" vertical="center" shrinkToFit="1"/>
    </xf>
    <xf numFmtId="49" fontId="71" fillId="0" borderId="13" xfId="474">
      <alignment horizontal="center" vertical="center"/>
    </xf>
    <xf numFmtId="165" fontId="71" fillId="0" borderId="13" xfId="475">
      <alignment horizontal="right" vertical="center" shrinkToFit="1"/>
    </xf>
    <xf numFmtId="165" fontId="71" fillId="0" borderId="27" xfId="476">
      <alignment horizontal="right" vertical="center" shrinkToFit="1"/>
    </xf>
    <xf numFmtId="0" fontId="54" fillId="0" borderId="32" xfId="473" applyFont="1">
      <alignment horizontal="center" vertical="center" shrinkToFit="1"/>
    </xf>
    <xf numFmtId="49" fontId="54" fillId="0" borderId="13" xfId="474" applyFont="1">
      <alignment horizontal="center" vertical="center"/>
    </xf>
    <xf numFmtId="4" fontId="54" fillId="0" borderId="13" xfId="477" applyFont="1">
      <alignment horizontal="right" shrinkToFit="1"/>
    </xf>
    <xf numFmtId="4" fontId="54" fillId="0" borderId="27" xfId="478" applyFont="1">
      <alignment horizontal="right" shrinkToFit="1"/>
    </xf>
    <xf numFmtId="4" fontId="71" fillId="0" borderId="13" xfId="477">
      <alignment horizontal="right" shrinkToFit="1"/>
    </xf>
    <xf numFmtId="4" fontId="71" fillId="0" borderId="27" xfId="478">
      <alignment horizontal="right" shrinkToFit="1"/>
    </xf>
    <xf numFmtId="0" fontId="54" fillId="2" borderId="26" xfId="479" applyFont="1">
      <alignment horizontal="left" wrapText="1"/>
    </xf>
    <xf numFmtId="49" fontId="54" fillId="0" borderId="27" xfId="480" applyFont="1">
      <alignment horizontal="center" shrinkToFit="1"/>
    </xf>
    <xf numFmtId="49" fontId="71" fillId="0" borderId="27" xfId="480">
      <alignment horizontal="center" shrinkToFit="1"/>
    </xf>
    <xf numFmtId="49" fontId="54" fillId="0" borderId="13" xfId="481" applyFont="1">
      <alignment horizontal="center" vertical="center" shrinkToFit="1"/>
    </xf>
    <xf numFmtId="49" fontId="71" fillId="0" borderId="13" xfId="481">
      <alignment horizontal="center" vertical="center" shrinkToFit="1"/>
    </xf>
    <xf numFmtId="0" fontId="69" fillId="0" borderId="11" xfId="482">
      <alignment horizontal="left"/>
    </xf>
    <xf numFmtId="0" fontId="69" fillId="0" borderId="31" xfId="483">
      <alignment horizontal="left" wrapText="1"/>
    </xf>
    <xf numFmtId="0" fontId="69" fillId="0" borderId="31" xfId="484">
      <alignment horizontal="left"/>
    </xf>
    <xf numFmtId="0" fontId="71" fillId="0" borderId="31" xfId="485"/>
    <xf numFmtId="49" fontId="69" fillId="0" borderId="31" xfId="486"/>
    <xf numFmtId="0" fontId="69" fillId="0" borderId="1" xfId="487">
      <alignment horizontal="left"/>
    </xf>
    <xf numFmtId="0" fontId="69" fillId="0" borderId="1" xfId="488">
      <alignment horizontal="left" wrapText="1"/>
    </xf>
    <xf numFmtId="49" fontId="69" fillId="0" borderId="1" xfId="489"/>
    <xf numFmtId="0" fontId="70" fillId="0" borderId="1" xfId="391" applyAlignment="1">
      <alignment horizontal="center" wrapText="1"/>
    </xf>
    <xf numFmtId="0" fontId="70" fillId="0" borderId="1" xfId="391">
      <alignment horizontal="center"/>
    </xf>
    <xf numFmtId="0" fontId="39" fillId="0" borderId="2" xfId="204" applyFont="1">
      <alignment horizontal="left" wrapText="1"/>
    </xf>
    <xf numFmtId="0" fontId="39" fillId="0" borderId="10" xfId="202" applyFont="1">
      <alignment horizontal="left" wrapText="1"/>
    </xf>
    <xf numFmtId="0" fontId="70" fillId="0" borderId="2" xfId="415">
      <alignment horizontal="center"/>
    </xf>
    <xf numFmtId="0" fontId="71" fillId="0" borderId="13" xfId="416">
      <alignment horizontal="center" vertical="top" wrapText="1"/>
    </xf>
    <xf numFmtId="49" fontId="71" fillId="0" borderId="13" xfId="417">
      <alignment horizontal="center" vertical="top" wrapText="1"/>
    </xf>
    <xf numFmtId="0" fontId="22" fillId="0" borderId="1" xfId="0" applyFont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32" fillId="0" borderId="1" xfId="132" applyFont="1" applyBorder="1" applyAlignment="1">
      <alignment horizontal="center" wrapText="1"/>
    </xf>
    <xf numFmtId="0" fontId="32" fillId="0" borderId="1" xfId="132" applyFont="1" applyBorder="1" applyAlignment="1">
      <alignment horizontal="center"/>
    </xf>
    <xf numFmtId="0" fontId="31" fillId="0" borderId="1" xfId="132" applyFont="1" applyBorder="1" applyAlignment="1">
      <alignment horizontal="center" vertical="center"/>
    </xf>
    <xf numFmtId="0" fontId="24" fillId="0" borderId="1" xfId="132" applyFont="1" applyBorder="1" applyAlignment="1">
      <alignment horizontal="left"/>
    </xf>
    <xf numFmtId="0" fontId="19" fillId="0" borderId="1" xfId="132" applyFont="1" applyBorder="1" applyAlignment="1">
      <alignment horizontal="left" wrapText="1"/>
    </xf>
    <xf numFmtId="3" fontId="67" fillId="0" borderId="1" xfId="131" applyNumberFormat="1" applyFont="1" applyAlignment="1">
      <alignment horizontal="center" wrapText="1"/>
    </xf>
    <xf numFmtId="3" fontId="31" fillId="0" borderId="1" xfId="131" applyNumberFormat="1" applyFont="1" applyAlignment="1">
      <alignment horizontal="center" vertical="center" wrapText="1"/>
    </xf>
    <xf numFmtId="0" fontId="19" fillId="0" borderId="1" xfId="131" applyFont="1" applyBorder="1" applyAlignment="1">
      <alignment horizontal="left" wrapText="1"/>
    </xf>
  </cellXfs>
  <cellStyles count="504">
    <cellStyle name="br" xfId="124"/>
    <cellStyle name="col" xfId="123"/>
    <cellStyle name="st128" xfId="120"/>
    <cellStyle name="st128 2" xfId="240"/>
    <cellStyle name="st128 3" xfId="502"/>
    <cellStyle name="style0" xfId="125"/>
    <cellStyle name="td" xfId="126"/>
    <cellStyle name="tr" xfId="122"/>
    <cellStyle name="xl100" xfId="74"/>
    <cellStyle name="xl100 2" xfId="286"/>
    <cellStyle name="xl100 3" xfId="388"/>
    <cellStyle name="xl100 4" xfId="461"/>
    <cellStyle name="xl101" xfId="78"/>
    <cellStyle name="xl101 2" xfId="283"/>
    <cellStyle name="xl101 3" xfId="384"/>
    <cellStyle name="xl101 4" xfId="465"/>
    <cellStyle name="xl102" xfId="83"/>
    <cellStyle name="xl102 2" xfId="278"/>
    <cellStyle name="xl102 3" xfId="379"/>
    <cellStyle name="xl102 4" xfId="470"/>
    <cellStyle name="xl103" xfId="86"/>
    <cellStyle name="xl103 2" xfId="265"/>
    <cellStyle name="xl103 3" xfId="366"/>
    <cellStyle name="xl103 4" xfId="473"/>
    <cellStyle name="xl104" xfId="75"/>
    <cellStyle name="xl104 2" xfId="251"/>
    <cellStyle name="xl104 3" xfId="387"/>
    <cellStyle name="xl104 4" xfId="462"/>
    <cellStyle name="xl105" xfId="79"/>
    <cellStyle name="xl105 2" xfId="282"/>
    <cellStyle name="xl105 3" xfId="383"/>
    <cellStyle name="xl105 4" xfId="466"/>
    <cellStyle name="xl106" xfId="84"/>
    <cellStyle name="xl106 2" xfId="277"/>
    <cellStyle name="xl106 3" xfId="378"/>
    <cellStyle name="xl106 4" xfId="471"/>
    <cellStyle name="xl107" xfId="87"/>
    <cellStyle name="xl107 2" xfId="266"/>
    <cellStyle name="xl107 3" xfId="367"/>
    <cellStyle name="xl107 4" xfId="474"/>
    <cellStyle name="xl108" xfId="80"/>
    <cellStyle name="xl108 2" xfId="281"/>
    <cellStyle name="xl108 3" xfId="382"/>
    <cellStyle name="xl108 4" xfId="467"/>
    <cellStyle name="xl109" xfId="88"/>
    <cellStyle name="xl109 2" xfId="272"/>
    <cellStyle name="xl109 3" xfId="373"/>
    <cellStyle name="xl109 4" xfId="475"/>
    <cellStyle name="xl110" xfId="91"/>
    <cellStyle name="xl110 2" xfId="263"/>
    <cellStyle name="xl110 3" xfId="364"/>
    <cellStyle name="xl110 4" xfId="477"/>
    <cellStyle name="xl111" xfId="76"/>
    <cellStyle name="xl111 2" xfId="285"/>
    <cellStyle name="xl111 3" xfId="386"/>
    <cellStyle name="xl111 4" xfId="463"/>
    <cellStyle name="xl112" xfId="81"/>
    <cellStyle name="xl112 2" xfId="280"/>
    <cellStyle name="xl112 3" xfId="381"/>
    <cellStyle name="xl112 4" xfId="468"/>
    <cellStyle name="xl113" xfId="82"/>
    <cellStyle name="xl113 2" xfId="279"/>
    <cellStyle name="xl113 3" xfId="380"/>
    <cellStyle name="xl113 4" xfId="469"/>
    <cellStyle name="xl114" xfId="89"/>
    <cellStyle name="xl114 2" xfId="271"/>
    <cellStyle name="xl114 3" xfId="372"/>
    <cellStyle name="xl114 4" xfId="476"/>
    <cellStyle name="xl115" xfId="92"/>
    <cellStyle name="xl115 2" xfId="268"/>
    <cellStyle name="xl115 3" xfId="369"/>
    <cellStyle name="xl115 4" xfId="478"/>
    <cellStyle name="xl116" xfId="94"/>
    <cellStyle name="xl116 2" xfId="144"/>
    <cellStyle name="xl116 3" xfId="155"/>
    <cellStyle name="xl116 4" xfId="166"/>
    <cellStyle name="xl116 5" xfId="267"/>
    <cellStyle name="xl116 6" xfId="368"/>
    <cellStyle name="xl117" xfId="95"/>
    <cellStyle name="xl117 2" xfId="157"/>
    <cellStyle name="xl117 3" xfId="167"/>
    <cellStyle name="xl117 4" xfId="273"/>
    <cellStyle name="xl117 5" xfId="374"/>
    <cellStyle name="xl118" xfId="96"/>
    <cellStyle name="xl118 2" xfId="143"/>
    <cellStyle name="xl118 3" xfId="156"/>
    <cellStyle name="xl118 4" xfId="168"/>
    <cellStyle name="xl118 5" xfId="270"/>
    <cellStyle name="xl118 6" xfId="371"/>
    <cellStyle name="xl119" xfId="97"/>
    <cellStyle name="xl119 2" xfId="269"/>
    <cellStyle name="xl119 3" xfId="370"/>
    <cellStyle name="xl119 4" xfId="479"/>
    <cellStyle name="xl120" xfId="98"/>
    <cellStyle name="xl120 2" xfId="262"/>
    <cellStyle name="xl120 3" xfId="363"/>
    <cellStyle name="xl120 4" xfId="480"/>
    <cellStyle name="xl121" xfId="99"/>
    <cellStyle name="xl121 2" xfId="264"/>
    <cellStyle name="xl121 3" xfId="365"/>
    <cellStyle name="xl121 4" xfId="481"/>
    <cellStyle name="xl122" xfId="100"/>
    <cellStyle name="xl122 2" xfId="261"/>
    <cellStyle name="xl122 3" xfId="362"/>
    <cellStyle name="xl122 4" xfId="482"/>
    <cellStyle name="xl123" xfId="105"/>
    <cellStyle name="xl123 2" xfId="243"/>
    <cellStyle name="xl123 3" xfId="487"/>
    <cellStyle name="xl124" xfId="110"/>
    <cellStyle name="xl124 2" xfId="247"/>
    <cellStyle name="xl124 3" xfId="492"/>
    <cellStyle name="xl125" xfId="114"/>
    <cellStyle name="xl125 2" xfId="253"/>
    <cellStyle name="xl125 3" xfId="496"/>
    <cellStyle name="xl126" xfId="117"/>
    <cellStyle name="xl126 2" xfId="145"/>
    <cellStyle name="xl126 3" xfId="153"/>
    <cellStyle name="xl126 4" xfId="169"/>
    <cellStyle name="xl126 5" xfId="244"/>
    <cellStyle name="xl126 6" xfId="499"/>
    <cellStyle name="xl127" xfId="119"/>
    <cellStyle name="xl127 2" xfId="241"/>
    <cellStyle name="xl127 3" xfId="501"/>
    <cellStyle name="xl128" xfId="121"/>
    <cellStyle name="xl128 2" xfId="239"/>
    <cellStyle name="xl128 3" xfId="503"/>
    <cellStyle name="xl129" xfId="101"/>
    <cellStyle name="xl129 2" xfId="260"/>
    <cellStyle name="xl129 3" xfId="361"/>
    <cellStyle name="xl129 4" xfId="483"/>
    <cellStyle name="xl130" xfId="106"/>
    <cellStyle name="xl130 2" xfId="256"/>
    <cellStyle name="xl130 3" xfId="488"/>
    <cellStyle name="xl131" xfId="108"/>
    <cellStyle name="xl131 2" xfId="248"/>
    <cellStyle name="xl131 3" xfId="490"/>
    <cellStyle name="xl132" xfId="111"/>
    <cellStyle name="xl132 2" xfId="245"/>
    <cellStyle name="xl132 3" xfId="493"/>
    <cellStyle name="xl133" xfId="112"/>
    <cellStyle name="xl133 2" xfId="255"/>
    <cellStyle name="xl133 3" xfId="494"/>
    <cellStyle name="xl134" xfId="115"/>
    <cellStyle name="xl134 2" xfId="252"/>
    <cellStyle name="xl134 3" xfId="497"/>
    <cellStyle name="xl135" xfId="109"/>
    <cellStyle name="xl135 2" xfId="246"/>
    <cellStyle name="xl135 3" xfId="491"/>
    <cellStyle name="xl136" xfId="118"/>
    <cellStyle name="xl136 2" xfId="146"/>
    <cellStyle name="xl136 3" xfId="154"/>
    <cellStyle name="xl136 4" xfId="170"/>
    <cellStyle name="xl136 5" xfId="500"/>
    <cellStyle name="xl137" xfId="102"/>
    <cellStyle name="xl137 2" xfId="259"/>
    <cellStyle name="xl137 3" xfId="360"/>
    <cellStyle name="xl137 4" xfId="484"/>
    <cellStyle name="xl138" xfId="113"/>
    <cellStyle name="xl138 2" xfId="242"/>
    <cellStyle name="xl138 3" xfId="495"/>
    <cellStyle name="xl139" xfId="103"/>
    <cellStyle name="xl139 2" xfId="258"/>
    <cellStyle name="xl139 3" xfId="359"/>
    <cellStyle name="xl139 4" xfId="485"/>
    <cellStyle name="xl140" xfId="107"/>
    <cellStyle name="xl140 2" xfId="254"/>
    <cellStyle name="xl140 3" xfId="489"/>
    <cellStyle name="xl141" xfId="104"/>
    <cellStyle name="xl141 2" xfId="257"/>
    <cellStyle name="xl141 3" xfId="358"/>
    <cellStyle name="xl141 4" xfId="486"/>
    <cellStyle name="xl142" xfId="116"/>
    <cellStyle name="xl142 2" xfId="250"/>
    <cellStyle name="xl142 3" xfId="498"/>
    <cellStyle name="xl143" xfId="129"/>
    <cellStyle name="xl21" xfId="127"/>
    <cellStyle name="xl22" xfId="1"/>
    <cellStyle name="xl22 2" xfId="209"/>
    <cellStyle name="xl22 3" xfId="324"/>
    <cellStyle name="xl22 4" xfId="390"/>
    <cellStyle name="xl23" xfId="5"/>
    <cellStyle name="xl23 2" xfId="213"/>
    <cellStyle name="xl23 3" xfId="329"/>
    <cellStyle name="xl23 4" xfId="394"/>
    <cellStyle name="xl24" xfId="10"/>
    <cellStyle name="xl24 2" xfId="201"/>
    <cellStyle name="xl24 3" xfId="318"/>
    <cellStyle name="xl24 4" xfId="399"/>
    <cellStyle name="xl25" xfId="16"/>
    <cellStyle name="xl25 2" xfId="196"/>
    <cellStyle name="xl25 3" xfId="313"/>
    <cellStyle name="xl25 4" xfId="405"/>
    <cellStyle name="xl26" xfId="29"/>
    <cellStyle name="xl26 2" xfId="189"/>
    <cellStyle name="xl26 3" xfId="305"/>
    <cellStyle name="xl26 4" xfId="416"/>
    <cellStyle name="xl27" xfId="33"/>
    <cellStyle name="xl27 2" xfId="188"/>
    <cellStyle name="xl27 3" xfId="304"/>
    <cellStyle name="xl27 4" xfId="420"/>
    <cellStyle name="xl28" xfId="36"/>
    <cellStyle name="xl28 2" xfId="185"/>
    <cellStyle name="xl28 3" xfId="301"/>
    <cellStyle name="xl28 4" xfId="423"/>
    <cellStyle name="xl29" xfId="40"/>
    <cellStyle name="xl29 2" xfId="181"/>
    <cellStyle name="xl29 3" xfId="297"/>
    <cellStyle name="xl29 4" xfId="427"/>
    <cellStyle name="xl30" xfId="44"/>
    <cellStyle name="xl30 2" xfId="177"/>
    <cellStyle name="xl30 3" xfId="293"/>
    <cellStyle name="xl30 4" xfId="431"/>
    <cellStyle name="xl31" xfId="14"/>
    <cellStyle name="xl31 2" xfId="140"/>
    <cellStyle name="xl31 3" xfId="150"/>
    <cellStyle name="xl31 4" xfId="163"/>
    <cellStyle name="xl31 5" xfId="288"/>
    <cellStyle name="xl31 6" xfId="403"/>
    <cellStyle name="xl32" xfId="128"/>
    <cellStyle name="xl33" xfId="24"/>
    <cellStyle name="xl33 2" xfId="200"/>
    <cellStyle name="xl33 3" xfId="317"/>
    <cellStyle name="xl33 4" xfId="411"/>
    <cellStyle name="xl34" xfId="34"/>
    <cellStyle name="xl34 2" xfId="187"/>
    <cellStyle name="xl34 3" xfId="303"/>
    <cellStyle name="xl34 4" xfId="421"/>
    <cellStyle name="xl35" xfId="37"/>
    <cellStyle name="xl35 2" xfId="184"/>
    <cellStyle name="xl35 3" xfId="300"/>
    <cellStyle name="xl35 4" xfId="424"/>
    <cellStyle name="xl36" xfId="41"/>
    <cellStyle name="xl36 2" xfId="180"/>
    <cellStyle name="xl36 3" xfId="296"/>
    <cellStyle name="xl36 4" xfId="428"/>
    <cellStyle name="xl37" xfId="45"/>
    <cellStyle name="xl37 2" xfId="176"/>
    <cellStyle name="xl37 3" xfId="292"/>
    <cellStyle name="xl37 4" xfId="432"/>
    <cellStyle name="xl38" xfId="6"/>
    <cellStyle name="xl38 2" xfId="212"/>
    <cellStyle name="xl38 3" xfId="328"/>
    <cellStyle name="xl38 4" xfId="395"/>
    <cellStyle name="xl39" xfId="38"/>
    <cellStyle name="xl39 2" xfId="183"/>
    <cellStyle name="xl39 3" xfId="299"/>
    <cellStyle name="xl39 4" xfId="425"/>
    <cellStyle name="xl40" xfId="42"/>
    <cellStyle name="xl40 2" xfId="179"/>
    <cellStyle name="xl40 3" xfId="295"/>
    <cellStyle name="xl40 4" xfId="429"/>
    <cellStyle name="xl41" xfId="46"/>
    <cellStyle name="xl41 2" xfId="175"/>
    <cellStyle name="xl41 3" xfId="291"/>
    <cellStyle name="xl41 4" xfId="433"/>
    <cellStyle name="xl42" xfId="17"/>
    <cellStyle name="xl42 2" xfId="195"/>
    <cellStyle name="xl42 3" xfId="312"/>
    <cellStyle name="xl42 4" xfId="406"/>
    <cellStyle name="xl43" xfId="20"/>
    <cellStyle name="xl43 2" xfId="204"/>
    <cellStyle name="xl44" xfId="22"/>
    <cellStyle name="xl44 2" xfId="202"/>
    <cellStyle name="xl45" xfId="25"/>
    <cellStyle name="xl45 2" xfId="199"/>
    <cellStyle name="xl45 3" xfId="316"/>
    <cellStyle name="xl45 4" xfId="412"/>
    <cellStyle name="xl46" xfId="30"/>
    <cellStyle name="xl46 2" xfId="190"/>
    <cellStyle name="xl46 3" xfId="306"/>
    <cellStyle name="xl46 4" xfId="417"/>
    <cellStyle name="xl47" xfId="35"/>
    <cellStyle name="xl47 2" xfId="186"/>
    <cellStyle name="xl47 3" xfId="302"/>
    <cellStyle name="xl47 4" xfId="422"/>
    <cellStyle name="xl48" xfId="39"/>
    <cellStyle name="xl48 2" xfId="182"/>
    <cellStyle name="xl48 3" xfId="298"/>
    <cellStyle name="xl48 4" xfId="426"/>
    <cellStyle name="xl49" xfId="43"/>
    <cellStyle name="xl49 2" xfId="178"/>
    <cellStyle name="xl49 3" xfId="294"/>
    <cellStyle name="xl49 4" xfId="430"/>
    <cellStyle name="xl50" xfId="47"/>
    <cellStyle name="xl50 2" xfId="174"/>
    <cellStyle name="xl50 3" xfId="290"/>
    <cellStyle name="xl50 4" xfId="434"/>
    <cellStyle name="xl51" xfId="2"/>
    <cellStyle name="xl51 2" xfId="215"/>
    <cellStyle name="xl51 3" xfId="332"/>
    <cellStyle name="xl51 4" xfId="391"/>
    <cellStyle name="xl52" xfId="7"/>
    <cellStyle name="xl52 2" xfId="211"/>
    <cellStyle name="xl52 3" xfId="327"/>
    <cellStyle name="xl52 4" xfId="396"/>
    <cellStyle name="xl53" xfId="11"/>
    <cellStyle name="xl53 2" xfId="207"/>
    <cellStyle name="xl53 3" xfId="322"/>
    <cellStyle name="xl53 4" xfId="400"/>
    <cellStyle name="xl54" xfId="18"/>
    <cellStyle name="xl54 2" xfId="203"/>
    <cellStyle name="xl54 3" xfId="319"/>
    <cellStyle name="xl54 4" xfId="407"/>
    <cellStyle name="xl55" xfId="23"/>
    <cellStyle name="xl55 2" xfId="194"/>
    <cellStyle name="xl55 3" xfId="311"/>
    <cellStyle name="xl55 4" xfId="410"/>
    <cellStyle name="xl56" xfId="26"/>
    <cellStyle name="xl56 2" xfId="198"/>
    <cellStyle name="xl56 3" xfId="315"/>
    <cellStyle name="xl56 4" xfId="413"/>
    <cellStyle name="xl57" xfId="3"/>
    <cellStyle name="xl57 2" xfId="214"/>
    <cellStyle name="xl57 3" xfId="331"/>
    <cellStyle name="xl57 4" xfId="392"/>
    <cellStyle name="xl58" xfId="8"/>
    <cellStyle name="xl58 2" xfId="210"/>
    <cellStyle name="xl58 3" xfId="326"/>
    <cellStyle name="xl58 4" xfId="397"/>
    <cellStyle name="xl59" xfId="12"/>
    <cellStyle name="xl59 2" xfId="208"/>
    <cellStyle name="xl59 3" xfId="323"/>
    <cellStyle name="xl59 4" xfId="401"/>
    <cellStyle name="xl60" xfId="15"/>
    <cellStyle name="xl60 2" xfId="206"/>
    <cellStyle name="xl60 3" xfId="321"/>
    <cellStyle name="xl60 4" xfId="404"/>
    <cellStyle name="xl61" xfId="19"/>
    <cellStyle name="xl61 2" xfId="205"/>
    <cellStyle name="xl61 3" xfId="320"/>
    <cellStyle name="xl61 4" xfId="408"/>
    <cellStyle name="xl62" xfId="21"/>
    <cellStyle name="xl62 2" xfId="197"/>
    <cellStyle name="xl62 3" xfId="314"/>
    <cellStyle name="xl62 4" xfId="409"/>
    <cellStyle name="xl63" xfId="27"/>
    <cellStyle name="xl63 2" xfId="193"/>
    <cellStyle name="xl63 3" xfId="310"/>
    <cellStyle name="xl63 4" xfId="414"/>
    <cellStyle name="xl64" xfId="28"/>
    <cellStyle name="xl64 2" xfId="192"/>
    <cellStyle name="xl64 3" xfId="308"/>
    <cellStyle name="xl64 4" xfId="415"/>
    <cellStyle name="xl65" xfId="4"/>
    <cellStyle name="xl65 2" xfId="137"/>
    <cellStyle name="xl65 3" xfId="147"/>
    <cellStyle name="xl65 4" xfId="160"/>
    <cellStyle name="xl65 5" xfId="330"/>
    <cellStyle name="xl65 6" xfId="393"/>
    <cellStyle name="xl66" xfId="9"/>
    <cellStyle name="xl66 2" xfId="138"/>
    <cellStyle name="xl66 3" xfId="148"/>
    <cellStyle name="xl66 4" xfId="161"/>
    <cellStyle name="xl66 5" xfId="325"/>
    <cellStyle name="xl66 6" xfId="398"/>
    <cellStyle name="xl67" xfId="13"/>
    <cellStyle name="xl67 2" xfId="139"/>
    <cellStyle name="xl67 3" xfId="149"/>
    <cellStyle name="xl67 4" xfId="162"/>
    <cellStyle name="xl67 5" xfId="309"/>
    <cellStyle name="xl67 6" xfId="402"/>
    <cellStyle name="xl68" xfId="31"/>
    <cellStyle name="xl68 2" xfId="191"/>
    <cellStyle name="xl68 3" xfId="307"/>
    <cellStyle name="xl68 4" xfId="418"/>
    <cellStyle name="xl69" xfId="32"/>
    <cellStyle name="xl69 2" xfId="173"/>
    <cellStyle name="xl69 3" xfId="289"/>
    <cellStyle name="xl69 4" xfId="419"/>
    <cellStyle name="xl70" xfId="59"/>
    <cellStyle name="xl70 2" xfId="227"/>
    <cellStyle name="xl70 3" xfId="346"/>
    <cellStyle name="xl70 4" xfId="446"/>
    <cellStyle name="xl71" xfId="65"/>
    <cellStyle name="xl71 2" xfId="221"/>
    <cellStyle name="xl71 3" xfId="340"/>
    <cellStyle name="xl71 4" xfId="452"/>
    <cellStyle name="xl72" xfId="71"/>
    <cellStyle name="xl72 2" xfId="141"/>
    <cellStyle name="xl72 3" xfId="152"/>
    <cellStyle name="xl72 4" xfId="164"/>
    <cellStyle name="xl72 5" xfId="334"/>
    <cellStyle name="xl72 6" xfId="458"/>
    <cellStyle name="xl73" xfId="53"/>
    <cellStyle name="xl73 2" xfId="233"/>
    <cellStyle name="xl73 3" xfId="352"/>
    <cellStyle name="xl73 4" xfId="440"/>
    <cellStyle name="xl74" xfId="56"/>
    <cellStyle name="xl74 2" xfId="231"/>
    <cellStyle name="xl74 3" xfId="350"/>
    <cellStyle name="xl74 4" xfId="443"/>
    <cellStyle name="xl75" xfId="60"/>
    <cellStyle name="xl75 2" xfId="226"/>
    <cellStyle name="xl75 3" xfId="345"/>
    <cellStyle name="xl75 4" xfId="447"/>
    <cellStyle name="xl76" xfId="66"/>
    <cellStyle name="xl76 2" xfId="220"/>
    <cellStyle name="xl76 3" xfId="339"/>
    <cellStyle name="xl76 4" xfId="453"/>
    <cellStyle name="xl77" xfId="72"/>
    <cellStyle name="xl77 2" xfId="142"/>
    <cellStyle name="xl77 3" xfId="151"/>
    <cellStyle name="xl77 4" xfId="165"/>
    <cellStyle name="xl77 5" xfId="333"/>
    <cellStyle name="xl77 6" xfId="459"/>
    <cellStyle name="xl78" xfId="50"/>
    <cellStyle name="xl78 2" xfId="236"/>
    <cellStyle name="xl78 3" xfId="355"/>
    <cellStyle name="xl78 4" xfId="437"/>
    <cellStyle name="xl79" xfId="61"/>
    <cellStyle name="xl79 2" xfId="225"/>
    <cellStyle name="xl79 3" xfId="344"/>
    <cellStyle name="xl79 4" xfId="448"/>
    <cellStyle name="xl80" xfId="67"/>
    <cellStyle name="xl80 2" xfId="219"/>
    <cellStyle name="xl80 3" xfId="338"/>
    <cellStyle name="xl80 4" xfId="454"/>
    <cellStyle name="xl81" xfId="51"/>
    <cellStyle name="xl81 2" xfId="235"/>
    <cellStyle name="xl81 3" xfId="354"/>
    <cellStyle name="xl81 4" xfId="438"/>
    <cellStyle name="xl82" xfId="57"/>
    <cellStyle name="xl82 2" xfId="230"/>
    <cellStyle name="xl82 3" xfId="349"/>
    <cellStyle name="xl82 4" xfId="444"/>
    <cellStyle name="xl83" xfId="62"/>
    <cellStyle name="xl83 2" xfId="224"/>
    <cellStyle name="xl83 3" xfId="343"/>
    <cellStyle name="xl83 4" xfId="449"/>
    <cellStyle name="xl84" xfId="68"/>
    <cellStyle name="xl84 2" xfId="218"/>
    <cellStyle name="xl84 3" xfId="337"/>
    <cellStyle name="xl84 4" xfId="455"/>
    <cellStyle name="xl85" xfId="48"/>
    <cellStyle name="xl85 2" xfId="238"/>
    <cellStyle name="xl85 3" xfId="357"/>
    <cellStyle name="xl85 4" xfId="435"/>
    <cellStyle name="xl86" xfId="54"/>
    <cellStyle name="xl86 2" xfId="232"/>
    <cellStyle name="xl86 3" xfId="351"/>
    <cellStyle name="xl86 4" xfId="441"/>
    <cellStyle name="xl87" xfId="58"/>
    <cellStyle name="xl87 2" xfId="229"/>
    <cellStyle name="xl87 3" xfId="348"/>
    <cellStyle name="xl87 4" xfId="445"/>
    <cellStyle name="xl88" xfId="63"/>
    <cellStyle name="xl88 2" xfId="223"/>
    <cellStyle name="xl88 3" xfId="342"/>
    <cellStyle name="xl88 4" xfId="450"/>
    <cellStyle name="xl89" xfId="69"/>
    <cellStyle name="xl89 2" xfId="217"/>
    <cellStyle name="xl89 3" xfId="336"/>
    <cellStyle name="xl89 4" xfId="456"/>
    <cellStyle name="xl90" xfId="49"/>
    <cellStyle name="xl90 2" xfId="237"/>
    <cellStyle name="xl90 3" xfId="356"/>
    <cellStyle name="xl90 4" xfId="436"/>
    <cellStyle name="xl91" xfId="52"/>
    <cellStyle name="xl91 2" xfId="234"/>
    <cellStyle name="xl91 3" xfId="353"/>
    <cellStyle name="xl91 4" xfId="439"/>
    <cellStyle name="xl92" xfId="55"/>
    <cellStyle name="xl92 2" xfId="228"/>
    <cellStyle name="xl92 3" xfId="347"/>
    <cellStyle name="xl92 4" xfId="442"/>
    <cellStyle name="xl93" xfId="64"/>
    <cellStyle name="xl93 2" xfId="222"/>
    <cellStyle name="xl93 3" xfId="341"/>
    <cellStyle name="xl93 4" xfId="451"/>
    <cellStyle name="xl94" xfId="70"/>
    <cellStyle name="xl94 2" xfId="216"/>
    <cellStyle name="xl94 3" xfId="335"/>
    <cellStyle name="xl94 4" xfId="457"/>
    <cellStyle name="xl95" xfId="73"/>
    <cellStyle name="xl95 2" xfId="249"/>
    <cellStyle name="xl95 3" xfId="389"/>
    <cellStyle name="xl95 4" xfId="460"/>
    <cellStyle name="xl96" xfId="77"/>
    <cellStyle name="xl96 2" xfId="284"/>
    <cellStyle name="xl96 3" xfId="385"/>
    <cellStyle name="xl96 4" xfId="464"/>
    <cellStyle name="xl97" xfId="85"/>
    <cellStyle name="xl97 2" xfId="276"/>
    <cellStyle name="xl97 3" xfId="377"/>
    <cellStyle name="xl97 4" xfId="472"/>
    <cellStyle name="xl98" xfId="90"/>
    <cellStyle name="xl98 2" xfId="275"/>
    <cellStyle name="xl98 3" xfId="376"/>
    <cellStyle name="xl99" xfId="93"/>
    <cellStyle name="xl99 2" xfId="274"/>
    <cellStyle name="xl99 3" xfId="375"/>
    <cellStyle name="Обычный" xfId="0" builtinId="0"/>
    <cellStyle name="Обычный 10" xfId="287"/>
    <cellStyle name="Обычный 2" xfId="131"/>
    <cellStyle name="Обычный 3" xfId="133"/>
    <cellStyle name="Обычный 3 2" xfId="130"/>
    <cellStyle name="Обычный 4" xfId="132"/>
    <cellStyle name="Обычный 4 2" xfId="135"/>
    <cellStyle name="Обычный 4 2 2" xfId="171"/>
    <cellStyle name="Обычный 5" xfId="134"/>
    <cellStyle name="Обычный 6" xfId="136"/>
    <cellStyle name="Обычный 7" xfId="158"/>
    <cellStyle name="Обычный 8" xfId="159"/>
    <cellStyle name="Обычный 9" xfId="172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tabSelected="1" topLeftCell="A25" zoomScaleNormal="100" zoomScaleSheetLayoutView="100" workbookViewId="0">
      <selection activeCell="C20" sqref="C20"/>
    </sheetView>
  </sheetViews>
  <sheetFormatPr defaultRowHeight="15" x14ac:dyDescent="0.25"/>
  <cols>
    <col min="1" max="1" width="45.140625" style="114" customWidth="1"/>
    <col min="2" max="2" width="7.42578125" style="114" customWidth="1"/>
    <col min="3" max="3" width="20.7109375" style="114" customWidth="1"/>
    <col min="4" max="4" width="13.85546875" style="114" customWidth="1"/>
    <col min="5" max="5" width="15.140625" style="114" customWidth="1"/>
    <col min="6" max="6" width="14.28515625" style="114" customWidth="1"/>
    <col min="7" max="16384" width="9.140625" style="114"/>
  </cols>
  <sheetData>
    <row r="1" spans="1:6" ht="12" customHeight="1" x14ac:dyDescent="0.25">
      <c r="A1" s="115"/>
      <c r="B1" s="115"/>
      <c r="C1" s="115"/>
      <c r="D1" s="115"/>
      <c r="E1" s="115"/>
      <c r="F1" s="116" t="s">
        <v>1129</v>
      </c>
    </row>
    <row r="2" spans="1:6" ht="12" customHeight="1" x14ac:dyDescent="0.25">
      <c r="A2" s="115"/>
      <c r="B2" s="115"/>
      <c r="C2" s="115"/>
      <c r="D2" s="115"/>
      <c r="E2" s="115"/>
      <c r="F2" s="116" t="s">
        <v>965</v>
      </c>
    </row>
    <row r="3" spans="1:6" ht="12" customHeight="1" x14ac:dyDescent="0.25">
      <c r="A3" s="115"/>
      <c r="B3" s="115"/>
      <c r="C3" s="115"/>
      <c r="D3" s="115"/>
      <c r="E3" s="115"/>
      <c r="F3" s="116" t="s">
        <v>966</v>
      </c>
    </row>
    <row r="4" spans="1:6" ht="12" customHeight="1" x14ac:dyDescent="0.25">
      <c r="A4" s="115"/>
      <c r="B4" s="115"/>
      <c r="C4" s="115"/>
      <c r="D4" s="115"/>
      <c r="E4" s="115"/>
      <c r="F4" s="116" t="s">
        <v>26</v>
      </c>
    </row>
    <row r="5" spans="1:6" ht="12" customHeight="1" x14ac:dyDescent="0.25">
      <c r="A5" s="115"/>
      <c r="B5" s="115"/>
      <c r="C5" s="115"/>
      <c r="D5" s="115"/>
      <c r="E5" s="115"/>
      <c r="F5" s="118" t="s">
        <v>1258</v>
      </c>
    </row>
    <row r="6" spans="1:6" x14ac:dyDescent="0.25">
      <c r="A6" s="120"/>
      <c r="B6" s="120"/>
      <c r="C6" s="120"/>
      <c r="D6" s="120"/>
      <c r="E6" s="120"/>
      <c r="F6" s="120"/>
    </row>
    <row r="7" spans="1:6" ht="51" customHeight="1" x14ac:dyDescent="0.25">
      <c r="A7" s="233" t="s">
        <v>1131</v>
      </c>
      <c r="B7" s="234"/>
      <c r="C7" s="234"/>
      <c r="D7" s="234"/>
      <c r="E7" s="234"/>
      <c r="F7" s="121"/>
    </row>
    <row r="8" spans="1:6" ht="15.75" thickBot="1" x14ac:dyDescent="0.3">
      <c r="A8" s="122"/>
      <c r="B8" s="122"/>
      <c r="C8" s="123"/>
      <c r="D8" s="123"/>
      <c r="E8" s="124"/>
      <c r="F8" s="125" t="s">
        <v>0</v>
      </c>
    </row>
    <row r="9" spans="1:6" x14ac:dyDescent="0.25">
      <c r="A9" s="120"/>
      <c r="B9" s="126" t="s">
        <v>1257</v>
      </c>
      <c r="C9" s="120"/>
      <c r="D9" s="120"/>
      <c r="E9" s="127" t="s">
        <v>736</v>
      </c>
      <c r="F9" s="128" t="s">
        <v>1</v>
      </c>
    </row>
    <row r="10" spans="1:6" x14ac:dyDescent="0.25">
      <c r="A10" s="129"/>
      <c r="B10" s="130"/>
      <c r="C10" s="129"/>
      <c r="D10" s="129"/>
      <c r="E10" s="127" t="s">
        <v>737</v>
      </c>
      <c r="F10" s="131">
        <v>45839</v>
      </c>
    </row>
    <row r="11" spans="1:6" x14ac:dyDescent="0.25">
      <c r="A11" s="132" t="s">
        <v>738</v>
      </c>
      <c r="B11" s="132"/>
      <c r="C11" s="132"/>
      <c r="D11" s="133"/>
      <c r="E11" s="134" t="s">
        <v>739</v>
      </c>
      <c r="F11" s="135"/>
    </row>
    <row r="12" spans="1:6" ht="27" customHeight="1" x14ac:dyDescent="0.25">
      <c r="A12" s="132" t="s">
        <v>740</v>
      </c>
      <c r="B12" s="235" t="s">
        <v>27</v>
      </c>
      <c r="C12" s="235"/>
      <c r="D12" s="235"/>
      <c r="E12" s="134" t="s">
        <v>741</v>
      </c>
      <c r="F12" s="136"/>
    </row>
    <row r="13" spans="1:6" x14ac:dyDescent="0.25">
      <c r="A13" s="132" t="s">
        <v>742</v>
      </c>
      <c r="B13" s="236" t="s">
        <v>59</v>
      </c>
      <c r="C13" s="236"/>
      <c r="D13" s="236"/>
      <c r="E13" s="137" t="s">
        <v>743</v>
      </c>
      <c r="F13" s="136" t="s">
        <v>2</v>
      </c>
    </row>
    <row r="14" spans="1:6" x14ac:dyDescent="0.25">
      <c r="A14" s="129" t="s">
        <v>744</v>
      </c>
      <c r="B14" s="138"/>
      <c r="C14" s="138"/>
      <c r="D14" s="139"/>
      <c r="E14" s="140"/>
      <c r="F14" s="136"/>
    </row>
    <row r="15" spans="1:6" ht="15.75" thickBot="1" x14ac:dyDescent="0.3">
      <c r="A15" s="132" t="s">
        <v>745</v>
      </c>
      <c r="B15" s="132"/>
      <c r="C15" s="132"/>
      <c r="D15" s="133"/>
      <c r="E15" s="137" t="s">
        <v>746</v>
      </c>
      <c r="F15" s="141" t="s">
        <v>3</v>
      </c>
    </row>
    <row r="16" spans="1:6" x14ac:dyDescent="0.25">
      <c r="A16" s="237" t="s">
        <v>4</v>
      </c>
      <c r="B16" s="237"/>
      <c r="C16" s="237"/>
      <c r="D16" s="237"/>
      <c r="E16" s="237"/>
      <c r="F16" s="237"/>
    </row>
    <row r="17" spans="1:6" x14ac:dyDescent="0.25">
      <c r="A17" s="238" t="s">
        <v>5</v>
      </c>
      <c r="B17" s="238" t="s">
        <v>6</v>
      </c>
      <c r="C17" s="238" t="s">
        <v>7</v>
      </c>
      <c r="D17" s="239" t="s">
        <v>8</v>
      </c>
      <c r="E17" s="239" t="s">
        <v>9</v>
      </c>
      <c r="F17" s="238" t="s">
        <v>10</v>
      </c>
    </row>
    <row r="18" spans="1:6" x14ac:dyDescent="0.25">
      <c r="A18" s="238"/>
      <c r="B18" s="238"/>
      <c r="C18" s="238"/>
      <c r="D18" s="239"/>
      <c r="E18" s="239"/>
      <c r="F18" s="238"/>
    </row>
    <row r="19" spans="1:6" x14ac:dyDescent="0.25">
      <c r="A19" s="238"/>
      <c r="B19" s="238"/>
      <c r="C19" s="238"/>
      <c r="D19" s="239"/>
      <c r="E19" s="239"/>
      <c r="F19" s="238"/>
    </row>
    <row r="20" spans="1:6" ht="15.75" thickBot="1" x14ac:dyDescent="0.3">
      <c r="A20" s="143">
        <v>1</v>
      </c>
      <c r="B20" s="144">
        <v>2</v>
      </c>
      <c r="C20" s="144">
        <v>3</v>
      </c>
      <c r="D20" s="145" t="s">
        <v>11</v>
      </c>
      <c r="E20" s="145" t="s">
        <v>12</v>
      </c>
      <c r="F20" s="145" t="s">
        <v>13</v>
      </c>
    </row>
    <row r="21" spans="1:6" s="150" customFormat="1" ht="12.75" x14ac:dyDescent="0.2">
      <c r="A21" s="146" t="s">
        <v>14</v>
      </c>
      <c r="B21" s="147" t="s">
        <v>15</v>
      </c>
      <c r="C21" s="148" t="s">
        <v>16</v>
      </c>
      <c r="D21" s="149">
        <v>760895777.15999997</v>
      </c>
      <c r="E21" s="149">
        <v>310165787.79000002</v>
      </c>
      <c r="F21" s="149">
        <f t="shared" ref="F21:F84" si="0">IF(OR(D21="-",IF(E21="-",0,E21)&gt;=IF(D21="-",0,D21)),"-",IF(D21="-",0,D21)-IF(E21="-",0,E21))</f>
        <v>450729989.36999995</v>
      </c>
    </row>
    <row r="22" spans="1:6" x14ac:dyDescent="0.25">
      <c r="A22" s="151" t="s">
        <v>17</v>
      </c>
      <c r="B22" s="152"/>
      <c r="C22" s="153"/>
      <c r="D22" s="154"/>
      <c r="E22" s="154"/>
      <c r="F22" s="154"/>
    </row>
    <row r="23" spans="1:6" x14ac:dyDescent="0.25">
      <c r="A23" s="155" t="s">
        <v>63</v>
      </c>
      <c r="B23" s="156" t="s">
        <v>15</v>
      </c>
      <c r="C23" s="157" t="s">
        <v>64</v>
      </c>
      <c r="D23" s="158">
        <v>427487214.26999998</v>
      </c>
      <c r="E23" s="158">
        <v>206772179.63999999</v>
      </c>
      <c r="F23" s="158">
        <f t="shared" si="0"/>
        <v>220715034.63</v>
      </c>
    </row>
    <row r="24" spans="1:6" x14ac:dyDescent="0.25">
      <c r="A24" s="155" t="s">
        <v>65</v>
      </c>
      <c r="B24" s="156" t="s">
        <v>15</v>
      </c>
      <c r="C24" s="157" t="s">
        <v>66</v>
      </c>
      <c r="D24" s="158">
        <v>257883300</v>
      </c>
      <c r="E24" s="158">
        <v>112820945.18000001</v>
      </c>
      <c r="F24" s="158">
        <f t="shared" si="0"/>
        <v>145062354.81999999</v>
      </c>
    </row>
    <row r="25" spans="1:6" x14ac:dyDescent="0.25">
      <c r="A25" s="159" t="s">
        <v>67</v>
      </c>
      <c r="B25" s="160" t="s">
        <v>15</v>
      </c>
      <c r="C25" s="161" t="s">
        <v>68</v>
      </c>
      <c r="D25" s="162">
        <v>257883300</v>
      </c>
      <c r="E25" s="162">
        <v>112820945.18000001</v>
      </c>
      <c r="F25" s="162">
        <f t="shared" si="0"/>
        <v>145062354.81999999</v>
      </c>
    </row>
    <row r="26" spans="1:6" ht="180.75" x14ac:dyDescent="0.25">
      <c r="A26" s="159" t="s">
        <v>1003</v>
      </c>
      <c r="B26" s="160" t="s">
        <v>15</v>
      </c>
      <c r="C26" s="161" t="s">
        <v>69</v>
      </c>
      <c r="D26" s="162">
        <v>230254700</v>
      </c>
      <c r="E26" s="162">
        <v>109399587.47</v>
      </c>
      <c r="F26" s="162">
        <f t="shared" si="0"/>
        <v>120855112.53</v>
      </c>
    </row>
    <row r="27" spans="1:6" ht="90.75" x14ac:dyDescent="0.25">
      <c r="A27" s="159" t="s">
        <v>70</v>
      </c>
      <c r="B27" s="160" t="s">
        <v>15</v>
      </c>
      <c r="C27" s="161" t="s">
        <v>71</v>
      </c>
      <c r="D27" s="162">
        <v>230254700</v>
      </c>
      <c r="E27" s="162">
        <v>109395880.29000001</v>
      </c>
      <c r="F27" s="162">
        <f t="shared" si="0"/>
        <v>120858819.70999999</v>
      </c>
    </row>
    <row r="28" spans="1:6" ht="90.75" x14ac:dyDescent="0.25">
      <c r="A28" s="159" t="s">
        <v>72</v>
      </c>
      <c r="B28" s="160" t="s">
        <v>15</v>
      </c>
      <c r="C28" s="161" t="s">
        <v>73</v>
      </c>
      <c r="D28" s="162" t="s">
        <v>18</v>
      </c>
      <c r="E28" s="162">
        <v>3707.18</v>
      </c>
      <c r="F28" s="162" t="str">
        <f t="shared" si="0"/>
        <v>-</v>
      </c>
    </row>
    <row r="29" spans="1:6" ht="135.75" x14ac:dyDescent="0.25">
      <c r="A29" s="159" t="s">
        <v>1002</v>
      </c>
      <c r="B29" s="160" t="s">
        <v>15</v>
      </c>
      <c r="C29" s="161" t="s">
        <v>74</v>
      </c>
      <c r="D29" s="162">
        <v>439600</v>
      </c>
      <c r="E29" s="162">
        <v>322656.09999999998</v>
      </c>
      <c r="F29" s="162">
        <f t="shared" si="0"/>
        <v>116943.90000000002</v>
      </c>
    </row>
    <row r="30" spans="1:6" ht="102" x14ac:dyDescent="0.25">
      <c r="A30" s="159" t="s">
        <v>1001</v>
      </c>
      <c r="B30" s="160" t="s">
        <v>15</v>
      </c>
      <c r="C30" s="161" t="s">
        <v>75</v>
      </c>
      <c r="D30" s="162">
        <v>439600</v>
      </c>
      <c r="E30" s="162">
        <v>322656.09999999998</v>
      </c>
      <c r="F30" s="162">
        <f t="shared" si="0"/>
        <v>116943.90000000002</v>
      </c>
    </row>
    <row r="31" spans="1:6" ht="124.5" x14ac:dyDescent="0.25">
      <c r="A31" s="159" t="s">
        <v>1151</v>
      </c>
      <c r="B31" s="160" t="s">
        <v>15</v>
      </c>
      <c r="C31" s="161" t="s">
        <v>1152</v>
      </c>
      <c r="D31" s="162" t="s">
        <v>18</v>
      </c>
      <c r="E31" s="162">
        <v>147.36000000000001</v>
      </c>
      <c r="F31" s="162" t="str">
        <f t="shared" si="0"/>
        <v>-</v>
      </c>
    </row>
    <row r="32" spans="1:6" ht="158.25" x14ac:dyDescent="0.25">
      <c r="A32" s="159" t="s">
        <v>1153</v>
      </c>
      <c r="B32" s="160" t="s">
        <v>15</v>
      </c>
      <c r="C32" s="161" t="s">
        <v>1154</v>
      </c>
      <c r="D32" s="162" t="s">
        <v>18</v>
      </c>
      <c r="E32" s="162">
        <v>147.36000000000001</v>
      </c>
      <c r="F32" s="162" t="str">
        <f t="shared" si="0"/>
        <v>-</v>
      </c>
    </row>
    <row r="33" spans="1:6" ht="113.25" x14ac:dyDescent="0.25">
      <c r="A33" s="159" t="s">
        <v>1000</v>
      </c>
      <c r="B33" s="160" t="s">
        <v>15</v>
      </c>
      <c r="C33" s="161" t="s">
        <v>76</v>
      </c>
      <c r="D33" s="162">
        <v>2792200</v>
      </c>
      <c r="E33" s="162">
        <v>225167.56</v>
      </c>
      <c r="F33" s="162">
        <f t="shared" si="0"/>
        <v>2567032.44</v>
      </c>
    </row>
    <row r="34" spans="1:6" ht="57" x14ac:dyDescent="0.25">
      <c r="A34" s="159" t="s">
        <v>77</v>
      </c>
      <c r="B34" s="160" t="s">
        <v>15</v>
      </c>
      <c r="C34" s="161" t="s">
        <v>78</v>
      </c>
      <c r="D34" s="162">
        <v>2792200</v>
      </c>
      <c r="E34" s="162">
        <v>208153.63</v>
      </c>
      <c r="F34" s="162">
        <f t="shared" si="0"/>
        <v>2584046.37</v>
      </c>
    </row>
    <row r="35" spans="1:6" ht="68.25" x14ac:dyDescent="0.25">
      <c r="A35" s="159" t="s">
        <v>79</v>
      </c>
      <c r="B35" s="160" t="s">
        <v>15</v>
      </c>
      <c r="C35" s="161" t="s">
        <v>80</v>
      </c>
      <c r="D35" s="162" t="s">
        <v>18</v>
      </c>
      <c r="E35" s="162">
        <v>17013.93</v>
      </c>
      <c r="F35" s="162" t="str">
        <f t="shared" si="0"/>
        <v>-</v>
      </c>
    </row>
    <row r="36" spans="1:6" ht="383.25" x14ac:dyDescent="0.25">
      <c r="A36" s="159" t="s">
        <v>999</v>
      </c>
      <c r="B36" s="160" t="s">
        <v>15</v>
      </c>
      <c r="C36" s="161" t="s">
        <v>81</v>
      </c>
      <c r="D36" s="162">
        <v>5756800</v>
      </c>
      <c r="E36" s="162">
        <v>1084201.46</v>
      </c>
      <c r="F36" s="162">
        <f t="shared" si="0"/>
        <v>4672598.54</v>
      </c>
    </row>
    <row r="37" spans="1:6" ht="57" x14ac:dyDescent="0.25">
      <c r="A37" s="159" t="s">
        <v>82</v>
      </c>
      <c r="B37" s="160" t="s">
        <v>15</v>
      </c>
      <c r="C37" s="161" t="s">
        <v>83</v>
      </c>
      <c r="D37" s="162">
        <v>5756800</v>
      </c>
      <c r="E37" s="162">
        <v>1084201.46</v>
      </c>
      <c r="F37" s="162">
        <f t="shared" si="0"/>
        <v>4672598.54</v>
      </c>
    </row>
    <row r="38" spans="1:6" ht="90.75" x14ac:dyDescent="0.25">
      <c r="A38" s="159" t="s">
        <v>998</v>
      </c>
      <c r="B38" s="160" t="s">
        <v>15</v>
      </c>
      <c r="C38" s="161" t="s">
        <v>84</v>
      </c>
      <c r="D38" s="162">
        <v>2030000</v>
      </c>
      <c r="E38" s="162">
        <v>831978.68</v>
      </c>
      <c r="F38" s="162">
        <f t="shared" si="0"/>
        <v>1198021.3199999998</v>
      </c>
    </row>
    <row r="39" spans="1:6" ht="68.25" x14ac:dyDescent="0.25">
      <c r="A39" s="159" t="s">
        <v>85</v>
      </c>
      <c r="B39" s="160" t="s">
        <v>15</v>
      </c>
      <c r="C39" s="161" t="s">
        <v>86</v>
      </c>
      <c r="D39" s="162">
        <v>2030000</v>
      </c>
      <c r="E39" s="162">
        <v>831978.68</v>
      </c>
      <c r="F39" s="162">
        <f t="shared" si="0"/>
        <v>1198021.3199999998</v>
      </c>
    </row>
    <row r="40" spans="1:6" ht="90.75" x14ac:dyDescent="0.25">
      <c r="A40" s="159" t="s">
        <v>997</v>
      </c>
      <c r="B40" s="160" t="s">
        <v>15</v>
      </c>
      <c r="C40" s="161" t="s">
        <v>87</v>
      </c>
      <c r="D40" s="162">
        <v>16610000</v>
      </c>
      <c r="E40" s="162">
        <v>562973.76</v>
      </c>
      <c r="F40" s="162">
        <f t="shared" si="0"/>
        <v>16047026.24</v>
      </c>
    </row>
    <row r="41" spans="1:6" ht="68.25" x14ac:dyDescent="0.25">
      <c r="A41" s="159" t="s">
        <v>88</v>
      </c>
      <c r="B41" s="160" t="s">
        <v>15</v>
      </c>
      <c r="C41" s="161" t="s">
        <v>89</v>
      </c>
      <c r="D41" s="162">
        <v>16610000</v>
      </c>
      <c r="E41" s="162">
        <v>562973.76</v>
      </c>
      <c r="F41" s="162">
        <f t="shared" si="0"/>
        <v>16047026.24</v>
      </c>
    </row>
    <row r="42" spans="1:6" ht="248.25" x14ac:dyDescent="0.25">
      <c r="A42" s="159" t="s">
        <v>996</v>
      </c>
      <c r="B42" s="160" t="s">
        <v>15</v>
      </c>
      <c r="C42" s="161" t="s">
        <v>995</v>
      </c>
      <c r="D42" s="162" t="s">
        <v>18</v>
      </c>
      <c r="E42" s="162">
        <v>340542.4</v>
      </c>
      <c r="F42" s="162" t="str">
        <f t="shared" si="0"/>
        <v>-</v>
      </c>
    </row>
    <row r="43" spans="1:6" ht="282" x14ac:dyDescent="0.25">
      <c r="A43" s="159" t="s">
        <v>994</v>
      </c>
      <c r="B43" s="160" t="s">
        <v>15</v>
      </c>
      <c r="C43" s="161" t="s">
        <v>993</v>
      </c>
      <c r="D43" s="162" t="s">
        <v>18</v>
      </c>
      <c r="E43" s="162">
        <v>340542.4</v>
      </c>
      <c r="F43" s="162" t="str">
        <f t="shared" si="0"/>
        <v>-</v>
      </c>
    </row>
    <row r="44" spans="1:6" ht="45.75" x14ac:dyDescent="0.25">
      <c r="A44" s="159" t="s">
        <v>992</v>
      </c>
      <c r="B44" s="160" t="s">
        <v>15</v>
      </c>
      <c r="C44" s="161" t="s">
        <v>991</v>
      </c>
      <c r="D44" s="162" t="s">
        <v>18</v>
      </c>
      <c r="E44" s="162">
        <v>53690.39</v>
      </c>
      <c r="F44" s="162" t="str">
        <f t="shared" si="0"/>
        <v>-</v>
      </c>
    </row>
    <row r="45" spans="1:6" ht="79.5" x14ac:dyDescent="0.25">
      <c r="A45" s="159" t="s">
        <v>990</v>
      </c>
      <c r="B45" s="160" t="s">
        <v>15</v>
      </c>
      <c r="C45" s="161" t="s">
        <v>989</v>
      </c>
      <c r="D45" s="162" t="s">
        <v>18</v>
      </c>
      <c r="E45" s="162">
        <v>53690.39</v>
      </c>
      <c r="F45" s="162" t="str">
        <f t="shared" si="0"/>
        <v>-</v>
      </c>
    </row>
    <row r="46" spans="1:6" ht="33" x14ac:dyDescent="0.25">
      <c r="A46" s="155" t="s">
        <v>90</v>
      </c>
      <c r="B46" s="156" t="s">
        <v>15</v>
      </c>
      <c r="C46" s="157" t="s">
        <v>91</v>
      </c>
      <c r="D46" s="158">
        <v>10474300</v>
      </c>
      <c r="E46" s="158">
        <v>4539739.9400000004</v>
      </c>
      <c r="F46" s="158">
        <f t="shared" si="0"/>
        <v>5934560.0599999996</v>
      </c>
    </row>
    <row r="47" spans="1:6" ht="23.25" x14ac:dyDescent="0.25">
      <c r="A47" s="159" t="s">
        <v>92</v>
      </c>
      <c r="B47" s="160" t="s">
        <v>15</v>
      </c>
      <c r="C47" s="161" t="s">
        <v>93</v>
      </c>
      <c r="D47" s="162">
        <v>10474300</v>
      </c>
      <c r="E47" s="162">
        <v>4539739.9400000004</v>
      </c>
      <c r="F47" s="162">
        <f t="shared" si="0"/>
        <v>5934560.0599999996</v>
      </c>
    </row>
    <row r="48" spans="1:6" ht="57" x14ac:dyDescent="0.25">
      <c r="A48" s="159" t="s">
        <v>94</v>
      </c>
      <c r="B48" s="160" t="s">
        <v>15</v>
      </c>
      <c r="C48" s="161" t="s">
        <v>95</v>
      </c>
      <c r="D48" s="162">
        <v>5414500</v>
      </c>
      <c r="E48" s="162">
        <v>2283330.73</v>
      </c>
      <c r="F48" s="162">
        <f t="shared" si="0"/>
        <v>3131169.27</v>
      </c>
    </row>
    <row r="49" spans="1:6" ht="90.75" x14ac:dyDescent="0.25">
      <c r="A49" s="159" t="s">
        <v>747</v>
      </c>
      <c r="B49" s="160" t="s">
        <v>15</v>
      </c>
      <c r="C49" s="161" t="s">
        <v>96</v>
      </c>
      <c r="D49" s="162">
        <v>5414500</v>
      </c>
      <c r="E49" s="162">
        <v>2283330.73</v>
      </c>
      <c r="F49" s="162">
        <f t="shared" si="0"/>
        <v>3131169.27</v>
      </c>
    </row>
    <row r="50" spans="1:6" ht="68.25" x14ac:dyDescent="0.25">
      <c r="A50" s="159" t="s">
        <v>97</v>
      </c>
      <c r="B50" s="160" t="s">
        <v>15</v>
      </c>
      <c r="C50" s="161" t="s">
        <v>98</v>
      </c>
      <c r="D50" s="162">
        <v>27200</v>
      </c>
      <c r="E50" s="162">
        <v>14059.76</v>
      </c>
      <c r="F50" s="162">
        <f t="shared" si="0"/>
        <v>13140.24</v>
      </c>
    </row>
    <row r="51" spans="1:6" ht="102" x14ac:dyDescent="0.25">
      <c r="A51" s="159" t="s">
        <v>748</v>
      </c>
      <c r="B51" s="160" t="s">
        <v>15</v>
      </c>
      <c r="C51" s="161" t="s">
        <v>99</v>
      </c>
      <c r="D51" s="162">
        <v>27200</v>
      </c>
      <c r="E51" s="162">
        <v>14059.76</v>
      </c>
      <c r="F51" s="162">
        <f t="shared" si="0"/>
        <v>13140.24</v>
      </c>
    </row>
    <row r="52" spans="1:6" ht="57" x14ac:dyDescent="0.25">
      <c r="A52" s="159" t="s">
        <v>100</v>
      </c>
      <c r="B52" s="160" t="s">
        <v>15</v>
      </c>
      <c r="C52" s="161" t="s">
        <v>101</v>
      </c>
      <c r="D52" s="162">
        <v>5749300</v>
      </c>
      <c r="E52" s="162">
        <v>2488223.37</v>
      </c>
      <c r="F52" s="162">
        <f t="shared" si="0"/>
        <v>3261076.63</v>
      </c>
    </row>
    <row r="53" spans="1:6" ht="90.75" x14ac:dyDescent="0.25">
      <c r="A53" s="159" t="s">
        <v>749</v>
      </c>
      <c r="B53" s="160" t="s">
        <v>15</v>
      </c>
      <c r="C53" s="161" t="s">
        <v>102</v>
      </c>
      <c r="D53" s="162">
        <v>5749300</v>
      </c>
      <c r="E53" s="162">
        <v>2488223.37</v>
      </c>
      <c r="F53" s="162">
        <f t="shared" si="0"/>
        <v>3261076.63</v>
      </c>
    </row>
    <row r="54" spans="1:6" ht="57" x14ac:dyDescent="0.25">
      <c r="A54" s="159" t="s">
        <v>103</v>
      </c>
      <c r="B54" s="160" t="s">
        <v>15</v>
      </c>
      <c r="C54" s="161" t="s">
        <v>104</v>
      </c>
      <c r="D54" s="162">
        <v>-716700</v>
      </c>
      <c r="E54" s="162">
        <v>-245873.92000000001</v>
      </c>
      <c r="F54" s="162" t="str">
        <f t="shared" si="0"/>
        <v>-</v>
      </c>
    </row>
    <row r="55" spans="1:6" ht="90.75" x14ac:dyDescent="0.25">
      <c r="A55" s="159" t="s">
        <v>750</v>
      </c>
      <c r="B55" s="160" t="s">
        <v>15</v>
      </c>
      <c r="C55" s="161" t="s">
        <v>105</v>
      </c>
      <c r="D55" s="162">
        <v>-716700</v>
      </c>
      <c r="E55" s="162">
        <v>-245873.92000000001</v>
      </c>
      <c r="F55" s="162" t="str">
        <f t="shared" si="0"/>
        <v>-</v>
      </c>
    </row>
    <row r="56" spans="1:6" x14ac:dyDescent="0.25">
      <c r="A56" s="155" t="s">
        <v>932</v>
      </c>
      <c r="B56" s="156" t="s">
        <v>15</v>
      </c>
      <c r="C56" s="157" t="s">
        <v>933</v>
      </c>
      <c r="D56" s="158">
        <v>8000</v>
      </c>
      <c r="E56" s="158" t="s">
        <v>18</v>
      </c>
      <c r="F56" s="158">
        <f t="shared" si="0"/>
        <v>8000</v>
      </c>
    </row>
    <row r="57" spans="1:6" x14ac:dyDescent="0.25">
      <c r="A57" s="159" t="s">
        <v>934</v>
      </c>
      <c r="B57" s="160" t="s">
        <v>15</v>
      </c>
      <c r="C57" s="161" t="s">
        <v>935</v>
      </c>
      <c r="D57" s="162">
        <v>8000</v>
      </c>
      <c r="E57" s="162" t="s">
        <v>18</v>
      </c>
      <c r="F57" s="162">
        <f t="shared" si="0"/>
        <v>8000</v>
      </c>
    </row>
    <row r="58" spans="1:6" x14ac:dyDescent="0.25">
      <c r="A58" s="159" t="s">
        <v>934</v>
      </c>
      <c r="B58" s="160" t="s">
        <v>15</v>
      </c>
      <c r="C58" s="161" t="s">
        <v>936</v>
      </c>
      <c r="D58" s="162">
        <v>8000</v>
      </c>
      <c r="E58" s="162" t="s">
        <v>18</v>
      </c>
      <c r="F58" s="162">
        <f t="shared" si="0"/>
        <v>8000</v>
      </c>
    </row>
    <row r="59" spans="1:6" ht="34.5" x14ac:dyDescent="0.25">
      <c r="A59" s="159" t="s">
        <v>937</v>
      </c>
      <c r="B59" s="160" t="s">
        <v>15</v>
      </c>
      <c r="C59" s="161" t="s">
        <v>938</v>
      </c>
      <c r="D59" s="162">
        <v>8000</v>
      </c>
      <c r="E59" s="162" t="s">
        <v>18</v>
      </c>
      <c r="F59" s="162">
        <f t="shared" si="0"/>
        <v>8000</v>
      </c>
    </row>
    <row r="60" spans="1:6" x14ac:dyDescent="0.25">
      <c r="A60" s="155" t="s">
        <v>106</v>
      </c>
      <c r="B60" s="156" t="s">
        <v>15</v>
      </c>
      <c r="C60" s="157" t="s">
        <v>107</v>
      </c>
      <c r="D60" s="158">
        <v>75634000</v>
      </c>
      <c r="E60" s="158">
        <v>31532672.02</v>
      </c>
      <c r="F60" s="158">
        <f t="shared" si="0"/>
        <v>44101327.980000004</v>
      </c>
    </row>
    <row r="61" spans="1:6" x14ac:dyDescent="0.25">
      <c r="A61" s="159" t="s">
        <v>108</v>
      </c>
      <c r="B61" s="160" t="s">
        <v>15</v>
      </c>
      <c r="C61" s="161" t="s">
        <v>109</v>
      </c>
      <c r="D61" s="162">
        <v>16766000</v>
      </c>
      <c r="E61" s="162">
        <v>895297.84</v>
      </c>
      <c r="F61" s="162">
        <f t="shared" si="0"/>
        <v>15870702.16</v>
      </c>
    </row>
    <row r="62" spans="1:6" ht="34.5" x14ac:dyDescent="0.25">
      <c r="A62" s="159" t="s">
        <v>110</v>
      </c>
      <c r="B62" s="160" t="s">
        <v>15</v>
      </c>
      <c r="C62" s="161" t="s">
        <v>111</v>
      </c>
      <c r="D62" s="162">
        <v>16766000</v>
      </c>
      <c r="E62" s="162">
        <v>895297.84</v>
      </c>
      <c r="F62" s="162">
        <f t="shared" si="0"/>
        <v>15870702.16</v>
      </c>
    </row>
    <row r="63" spans="1:6" ht="57" x14ac:dyDescent="0.25">
      <c r="A63" s="159" t="s">
        <v>112</v>
      </c>
      <c r="B63" s="160" t="s">
        <v>15</v>
      </c>
      <c r="C63" s="161" t="s">
        <v>113</v>
      </c>
      <c r="D63" s="162">
        <v>16766000</v>
      </c>
      <c r="E63" s="162">
        <v>895297.84</v>
      </c>
      <c r="F63" s="162">
        <f t="shared" si="0"/>
        <v>15870702.16</v>
      </c>
    </row>
    <row r="64" spans="1:6" x14ac:dyDescent="0.25">
      <c r="A64" s="159" t="s">
        <v>114</v>
      </c>
      <c r="B64" s="160" t="s">
        <v>15</v>
      </c>
      <c r="C64" s="161" t="s">
        <v>115</v>
      </c>
      <c r="D64" s="162">
        <v>58868000</v>
      </c>
      <c r="E64" s="162">
        <v>30637374.18</v>
      </c>
      <c r="F64" s="162">
        <f t="shared" si="0"/>
        <v>28230625.82</v>
      </c>
    </row>
    <row r="65" spans="1:6" x14ac:dyDescent="0.25">
      <c r="A65" s="159" t="s">
        <v>116</v>
      </c>
      <c r="B65" s="160" t="s">
        <v>15</v>
      </c>
      <c r="C65" s="161" t="s">
        <v>117</v>
      </c>
      <c r="D65" s="162">
        <v>49976000</v>
      </c>
      <c r="E65" s="162">
        <v>29823580.460000001</v>
      </c>
      <c r="F65" s="162">
        <f t="shared" si="0"/>
        <v>20152419.539999999</v>
      </c>
    </row>
    <row r="66" spans="1:6" ht="34.5" x14ac:dyDescent="0.25">
      <c r="A66" s="159" t="s">
        <v>118</v>
      </c>
      <c r="B66" s="160" t="s">
        <v>15</v>
      </c>
      <c r="C66" s="161" t="s">
        <v>119</v>
      </c>
      <c r="D66" s="162">
        <v>49976000</v>
      </c>
      <c r="E66" s="162">
        <v>29823580.460000001</v>
      </c>
      <c r="F66" s="162">
        <f t="shared" si="0"/>
        <v>20152419.539999999</v>
      </c>
    </row>
    <row r="67" spans="1:6" ht="57" x14ac:dyDescent="0.25">
      <c r="A67" s="159" t="s">
        <v>120</v>
      </c>
      <c r="B67" s="160" t="s">
        <v>15</v>
      </c>
      <c r="C67" s="161" t="s">
        <v>121</v>
      </c>
      <c r="D67" s="162">
        <v>49976000</v>
      </c>
      <c r="E67" s="162">
        <v>29823580.460000001</v>
      </c>
      <c r="F67" s="162">
        <f t="shared" si="0"/>
        <v>20152419.539999999</v>
      </c>
    </row>
    <row r="68" spans="1:6" x14ac:dyDescent="0.25">
      <c r="A68" s="159" t="s">
        <v>122</v>
      </c>
      <c r="B68" s="160" t="s">
        <v>15</v>
      </c>
      <c r="C68" s="161" t="s">
        <v>123</v>
      </c>
      <c r="D68" s="162">
        <v>8892000</v>
      </c>
      <c r="E68" s="162">
        <v>813793.72</v>
      </c>
      <c r="F68" s="162">
        <f t="shared" si="0"/>
        <v>8078206.2800000003</v>
      </c>
    </row>
    <row r="69" spans="1:6" ht="34.5" x14ac:dyDescent="0.25">
      <c r="A69" s="159" t="s">
        <v>124</v>
      </c>
      <c r="B69" s="160" t="s">
        <v>15</v>
      </c>
      <c r="C69" s="161" t="s">
        <v>125</v>
      </c>
      <c r="D69" s="162">
        <v>8892000</v>
      </c>
      <c r="E69" s="162">
        <v>813793.72</v>
      </c>
      <c r="F69" s="162">
        <f t="shared" si="0"/>
        <v>8078206.2800000003</v>
      </c>
    </row>
    <row r="70" spans="1:6" ht="57" x14ac:dyDescent="0.25">
      <c r="A70" s="159" t="s">
        <v>126</v>
      </c>
      <c r="B70" s="160" t="s">
        <v>15</v>
      </c>
      <c r="C70" s="161" t="s">
        <v>127</v>
      </c>
      <c r="D70" s="162">
        <v>8892000</v>
      </c>
      <c r="E70" s="162">
        <v>813793.72</v>
      </c>
      <c r="F70" s="162">
        <f t="shared" si="0"/>
        <v>8078206.2800000003</v>
      </c>
    </row>
    <row r="71" spans="1:6" ht="33" x14ac:dyDescent="0.25">
      <c r="A71" s="155" t="s">
        <v>128</v>
      </c>
      <c r="B71" s="156" t="s">
        <v>15</v>
      </c>
      <c r="C71" s="157" t="s">
        <v>129</v>
      </c>
      <c r="D71" s="158">
        <v>50887364</v>
      </c>
      <c r="E71" s="158">
        <v>28713419.559999999</v>
      </c>
      <c r="F71" s="158">
        <f t="shared" si="0"/>
        <v>22173944.440000001</v>
      </c>
    </row>
    <row r="72" spans="1:6" ht="68.25" x14ac:dyDescent="0.25">
      <c r="A72" s="159" t="s">
        <v>130</v>
      </c>
      <c r="B72" s="160" t="s">
        <v>15</v>
      </c>
      <c r="C72" s="161" t="s">
        <v>131</v>
      </c>
      <c r="D72" s="162">
        <v>43617364</v>
      </c>
      <c r="E72" s="162">
        <v>25407083.57</v>
      </c>
      <c r="F72" s="162">
        <f t="shared" si="0"/>
        <v>18210280.43</v>
      </c>
    </row>
    <row r="73" spans="1:6" ht="57" x14ac:dyDescent="0.25">
      <c r="A73" s="159" t="s">
        <v>132</v>
      </c>
      <c r="B73" s="160" t="s">
        <v>15</v>
      </c>
      <c r="C73" s="161" t="s">
        <v>133</v>
      </c>
      <c r="D73" s="162">
        <v>37680900</v>
      </c>
      <c r="E73" s="162">
        <v>22098251.16</v>
      </c>
      <c r="F73" s="162">
        <f t="shared" si="0"/>
        <v>15582648.84</v>
      </c>
    </row>
    <row r="74" spans="1:6" ht="68.25" x14ac:dyDescent="0.25">
      <c r="A74" s="159" t="s">
        <v>134</v>
      </c>
      <c r="B74" s="160" t="s">
        <v>15</v>
      </c>
      <c r="C74" s="161" t="s">
        <v>135</v>
      </c>
      <c r="D74" s="162">
        <v>37680900</v>
      </c>
      <c r="E74" s="162">
        <v>22098251.16</v>
      </c>
      <c r="F74" s="162">
        <f t="shared" si="0"/>
        <v>15582648.84</v>
      </c>
    </row>
    <row r="75" spans="1:6" ht="68.25" x14ac:dyDescent="0.25">
      <c r="A75" s="159" t="s">
        <v>136</v>
      </c>
      <c r="B75" s="160" t="s">
        <v>15</v>
      </c>
      <c r="C75" s="161" t="s">
        <v>137</v>
      </c>
      <c r="D75" s="162">
        <v>286300</v>
      </c>
      <c r="E75" s="162">
        <v>256023.14</v>
      </c>
      <c r="F75" s="162">
        <f t="shared" si="0"/>
        <v>30276.859999999986</v>
      </c>
    </row>
    <row r="76" spans="1:6" ht="57" x14ac:dyDescent="0.25">
      <c r="A76" s="159" t="s">
        <v>138</v>
      </c>
      <c r="B76" s="160" t="s">
        <v>15</v>
      </c>
      <c r="C76" s="161" t="s">
        <v>139</v>
      </c>
      <c r="D76" s="162">
        <v>286300</v>
      </c>
      <c r="E76" s="162">
        <v>256023.14</v>
      </c>
      <c r="F76" s="162">
        <f t="shared" si="0"/>
        <v>30276.859999999986</v>
      </c>
    </row>
    <row r="77" spans="1:6" ht="34.5" x14ac:dyDescent="0.25">
      <c r="A77" s="159" t="s">
        <v>140</v>
      </c>
      <c r="B77" s="160" t="s">
        <v>15</v>
      </c>
      <c r="C77" s="161" t="s">
        <v>141</v>
      </c>
      <c r="D77" s="162">
        <v>5650164</v>
      </c>
      <c r="E77" s="162">
        <v>3052809.27</v>
      </c>
      <c r="F77" s="162">
        <f t="shared" si="0"/>
        <v>2597354.73</v>
      </c>
    </row>
    <row r="78" spans="1:6" ht="34.5" x14ac:dyDescent="0.25">
      <c r="A78" s="159" t="s">
        <v>142</v>
      </c>
      <c r="B78" s="160" t="s">
        <v>15</v>
      </c>
      <c r="C78" s="161" t="s">
        <v>143</v>
      </c>
      <c r="D78" s="162">
        <v>32164</v>
      </c>
      <c r="E78" s="162">
        <v>15419.23</v>
      </c>
      <c r="F78" s="162">
        <f t="shared" si="0"/>
        <v>16744.77</v>
      </c>
    </row>
    <row r="79" spans="1:6" ht="34.5" x14ac:dyDescent="0.25">
      <c r="A79" s="159" t="s">
        <v>142</v>
      </c>
      <c r="B79" s="160" t="s">
        <v>15</v>
      </c>
      <c r="C79" s="161" t="s">
        <v>144</v>
      </c>
      <c r="D79" s="162">
        <v>5618000</v>
      </c>
      <c r="E79" s="162">
        <v>3037390.04</v>
      </c>
      <c r="F79" s="162">
        <f t="shared" si="0"/>
        <v>2580609.96</v>
      </c>
    </row>
    <row r="80" spans="1:6" ht="34.5" x14ac:dyDescent="0.25">
      <c r="A80" s="159" t="s">
        <v>145</v>
      </c>
      <c r="B80" s="160" t="s">
        <v>15</v>
      </c>
      <c r="C80" s="161" t="s">
        <v>146</v>
      </c>
      <c r="D80" s="162" t="s">
        <v>18</v>
      </c>
      <c r="E80" s="162">
        <v>21.95</v>
      </c>
      <c r="F80" s="162" t="str">
        <f t="shared" si="0"/>
        <v>-</v>
      </c>
    </row>
    <row r="81" spans="1:6" ht="34.5" x14ac:dyDescent="0.25">
      <c r="A81" s="159" t="s">
        <v>147</v>
      </c>
      <c r="B81" s="160" t="s">
        <v>15</v>
      </c>
      <c r="C81" s="161" t="s">
        <v>148</v>
      </c>
      <c r="D81" s="162" t="s">
        <v>18</v>
      </c>
      <c r="E81" s="162">
        <v>21.95</v>
      </c>
      <c r="F81" s="162" t="str">
        <f t="shared" si="0"/>
        <v>-</v>
      </c>
    </row>
    <row r="82" spans="1:6" ht="90.75" x14ac:dyDescent="0.25">
      <c r="A82" s="159" t="s">
        <v>149</v>
      </c>
      <c r="B82" s="160" t="s">
        <v>15</v>
      </c>
      <c r="C82" s="161" t="s">
        <v>150</v>
      </c>
      <c r="D82" s="162" t="s">
        <v>18</v>
      </c>
      <c r="E82" s="162">
        <v>21.95</v>
      </c>
      <c r="F82" s="162" t="str">
        <f t="shared" si="0"/>
        <v>-</v>
      </c>
    </row>
    <row r="83" spans="1:6" ht="68.25" x14ac:dyDescent="0.25">
      <c r="A83" s="159" t="s">
        <v>151</v>
      </c>
      <c r="B83" s="160" t="s">
        <v>15</v>
      </c>
      <c r="C83" s="161" t="s">
        <v>152</v>
      </c>
      <c r="D83" s="162">
        <v>7270000</v>
      </c>
      <c r="E83" s="162">
        <v>3306314.04</v>
      </c>
      <c r="F83" s="162">
        <f t="shared" si="0"/>
        <v>3963685.96</v>
      </c>
    </row>
    <row r="84" spans="1:6" ht="68.25" x14ac:dyDescent="0.25">
      <c r="A84" s="159" t="s">
        <v>153</v>
      </c>
      <c r="B84" s="160" t="s">
        <v>15</v>
      </c>
      <c r="C84" s="161" t="s">
        <v>154</v>
      </c>
      <c r="D84" s="162">
        <v>7270000</v>
      </c>
      <c r="E84" s="162">
        <v>3306314.04</v>
      </c>
      <c r="F84" s="162">
        <f t="shared" si="0"/>
        <v>3963685.96</v>
      </c>
    </row>
    <row r="85" spans="1:6" ht="68.25" x14ac:dyDescent="0.25">
      <c r="A85" s="159" t="s">
        <v>155</v>
      </c>
      <c r="B85" s="160" t="s">
        <v>15</v>
      </c>
      <c r="C85" s="161" t="s">
        <v>156</v>
      </c>
      <c r="D85" s="162">
        <v>7270000</v>
      </c>
      <c r="E85" s="162">
        <v>3306314.04</v>
      </c>
      <c r="F85" s="162">
        <f t="shared" ref="F85:F148" si="1">IF(OR(D85="-",IF(E85="-",0,E85)&gt;=IF(D85="-",0,D85)),"-",IF(D85="-",0,D85)-IF(E85="-",0,E85))</f>
        <v>3963685.96</v>
      </c>
    </row>
    <row r="86" spans="1:6" ht="22.5" x14ac:dyDescent="0.25">
      <c r="A86" s="155" t="s">
        <v>157</v>
      </c>
      <c r="B86" s="156" t="s">
        <v>15</v>
      </c>
      <c r="C86" s="157" t="s">
        <v>158</v>
      </c>
      <c r="D86" s="158" t="s">
        <v>18</v>
      </c>
      <c r="E86" s="158">
        <v>37329.160000000003</v>
      </c>
      <c r="F86" s="158" t="str">
        <f t="shared" si="1"/>
        <v>-</v>
      </c>
    </row>
    <row r="87" spans="1:6" x14ac:dyDescent="0.25">
      <c r="A87" s="159" t="s">
        <v>159</v>
      </c>
      <c r="B87" s="160" t="s">
        <v>15</v>
      </c>
      <c r="C87" s="161" t="s">
        <v>160</v>
      </c>
      <c r="D87" s="162" t="s">
        <v>18</v>
      </c>
      <c r="E87" s="162">
        <v>6800</v>
      </c>
      <c r="F87" s="162" t="str">
        <f t="shared" si="1"/>
        <v>-</v>
      </c>
    </row>
    <row r="88" spans="1:6" x14ac:dyDescent="0.25">
      <c r="A88" s="159" t="s">
        <v>161</v>
      </c>
      <c r="B88" s="160" t="s">
        <v>15</v>
      </c>
      <c r="C88" s="161" t="s">
        <v>162</v>
      </c>
      <c r="D88" s="162" t="s">
        <v>18</v>
      </c>
      <c r="E88" s="162">
        <v>6800</v>
      </c>
      <c r="F88" s="162" t="str">
        <f t="shared" si="1"/>
        <v>-</v>
      </c>
    </row>
    <row r="89" spans="1:6" ht="34.5" x14ac:dyDescent="0.25">
      <c r="A89" s="159" t="s">
        <v>163</v>
      </c>
      <c r="B89" s="160" t="s">
        <v>15</v>
      </c>
      <c r="C89" s="161" t="s">
        <v>164</v>
      </c>
      <c r="D89" s="162" t="s">
        <v>18</v>
      </c>
      <c r="E89" s="162">
        <v>6800</v>
      </c>
      <c r="F89" s="162" t="str">
        <f t="shared" si="1"/>
        <v>-</v>
      </c>
    </row>
    <row r="90" spans="1:6" x14ac:dyDescent="0.25">
      <c r="A90" s="159" t="s">
        <v>1155</v>
      </c>
      <c r="B90" s="160" t="s">
        <v>15</v>
      </c>
      <c r="C90" s="161" t="s">
        <v>1156</v>
      </c>
      <c r="D90" s="162" t="s">
        <v>18</v>
      </c>
      <c r="E90" s="162">
        <v>30529.16</v>
      </c>
      <c r="F90" s="162" t="str">
        <f t="shared" si="1"/>
        <v>-</v>
      </c>
    </row>
    <row r="91" spans="1:6" x14ac:dyDescent="0.25">
      <c r="A91" s="159" t="s">
        <v>1157</v>
      </c>
      <c r="B91" s="160" t="s">
        <v>15</v>
      </c>
      <c r="C91" s="161" t="s">
        <v>1158</v>
      </c>
      <c r="D91" s="162" t="s">
        <v>18</v>
      </c>
      <c r="E91" s="162">
        <v>30529.16</v>
      </c>
      <c r="F91" s="162" t="str">
        <f t="shared" si="1"/>
        <v>-</v>
      </c>
    </row>
    <row r="92" spans="1:6" ht="23.25" x14ac:dyDescent="0.25">
      <c r="A92" s="159" t="s">
        <v>1159</v>
      </c>
      <c r="B92" s="160" t="s">
        <v>15</v>
      </c>
      <c r="C92" s="161" t="s">
        <v>1160</v>
      </c>
      <c r="D92" s="162" t="s">
        <v>18</v>
      </c>
      <c r="E92" s="162">
        <v>30529.16</v>
      </c>
      <c r="F92" s="162" t="str">
        <f t="shared" si="1"/>
        <v>-</v>
      </c>
    </row>
    <row r="93" spans="1:6" ht="23.25" x14ac:dyDescent="0.25">
      <c r="A93" s="159" t="s">
        <v>1161</v>
      </c>
      <c r="B93" s="160" t="s">
        <v>15</v>
      </c>
      <c r="C93" s="161" t="s">
        <v>1162</v>
      </c>
      <c r="D93" s="162" t="s">
        <v>18</v>
      </c>
      <c r="E93" s="162">
        <v>30529.16</v>
      </c>
      <c r="F93" s="162" t="str">
        <f t="shared" si="1"/>
        <v>-</v>
      </c>
    </row>
    <row r="94" spans="1:6" ht="22.5" x14ac:dyDescent="0.25">
      <c r="A94" s="155" t="s">
        <v>165</v>
      </c>
      <c r="B94" s="156" t="s">
        <v>15</v>
      </c>
      <c r="C94" s="157" t="s">
        <v>166</v>
      </c>
      <c r="D94" s="158">
        <v>32250250.27</v>
      </c>
      <c r="E94" s="158">
        <v>28815093.210000001</v>
      </c>
      <c r="F94" s="158">
        <f t="shared" si="1"/>
        <v>3435157.0599999987</v>
      </c>
    </row>
    <row r="95" spans="1:6" x14ac:dyDescent="0.25">
      <c r="A95" s="159" t="s">
        <v>939</v>
      </c>
      <c r="B95" s="160" t="s">
        <v>15</v>
      </c>
      <c r="C95" s="161" t="s">
        <v>940</v>
      </c>
      <c r="D95" s="162">
        <v>1300000</v>
      </c>
      <c r="E95" s="162">
        <v>1300000</v>
      </c>
      <c r="F95" s="162" t="str">
        <f t="shared" si="1"/>
        <v>-</v>
      </c>
    </row>
    <row r="96" spans="1:6" ht="23.25" x14ac:dyDescent="0.25">
      <c r="A96" s="159" t="s">
        <v>941</v>
      </c>
      <c r="B96" s="160" t="s">
        <v>15</v>
      </c>
      <c r="C96" s="161" t="s">
        <v>942</v>
      </c>
      <c r="D96" s="162">
        <v>1300000</v>
      </c>
      <c r="E96" s="162">
        <v>1300000</v>
      </c>
      <c r="F96" s="162" t="str">
        <f t="shared" si="1"/>
        <v>-</v>
      </c>
    </row>
    <row r="97" spans="1:6" ht="68.25" x14ac:dyDescent="0.25">
      <c r="A97" s="159" t="s">
        <v>167</v>
      </c>
      <c r="B97" s="160" t="s">
        <v>15</v>
      </c>
      <c r="C97" s="161" t="s">
        <v>168</v>
      </c>
      <c r="D97" s="162">
        <v>13227030</v>
      </c>
      <c r="E97" s="162">
        <v>9599394.4900000002</v>
      </c>
      <c r="F97" s="162">
        <f t="shared" si="1"/>
        <v>3627635.51</v>
      </c>
    </row>
    <row r="98" spans="1:6" ht="79.5" x14ac:dyDescent="0.25">
      <c r="A98" s="159" t="s">
        <v>169</v>
      </c>
      <c r="B98" s="160" t="s">
        <v>15</v>
      </c>
      <c r="C98" s="161" t="s">
        <v>170</v>
      </c>
      <c r="D98" s="162">
        <v>13227030</v>
      </c>
      <c r="E98" s="162">
        <v>9599394.4900000002</v>
      </c>
      <c r="F98" s="162">
        <f t="shared" si="1"/>
        <v>3627635.51</v>
      </c>
    </row>
    <row r="99" spans="1:6" ht="68.25" x14ac:dyDescent="0.25">
      <c r="A99" s="159" t="s">
        <v>171</v>
      </c>
      <c r="B99" s="160" t="s">
        <v>15</v>
      </c>
      <c r="C99" s="161" t="s">
        <v>172</v>
      </c>
      <c r="D99" s="162">
        <v>13227030</v>
      </c>
      <c r="E99" s="162">
        <v>9599394.4900000002</v>
      </c>
      <c r="F99" s="162">
        <f t="shared" si="1"/>
        <v>3627635.51</v>
      </c>
    </row>
    <row r="100" spans="1:6" ht="23.25" x14ac:dyDescent="0.25">
      <c r="A100" s="159" t="s">
        <v>173</v>
      </c>
      <c r="B100" s="160" t="s">
        <v>15</v>
      </c>
      <c r="C100" s="161" t="s">
        <v>174</v>
      </c>
      <c r="D100" s="162">
        <v>1767200</v>
      </c>
      <c r="E100" s="162">
        <v>1553631.15</v>
      </c>
      <c r="F100" s="162">
        <f t="shared" si="1"/>
        <v>213568.85000000009</v>
      </c>
    </row>
    <row r="101" spans="1:6" ht="34.5" x14ac:dyDescent="0.25">
      <c r="A101" s="159" t="s">
        <v>175</v>
      </c>
      <c r="B101" s="160" t="s">
        <v>15</v>
      </c>
      <c r="C101" s="161" t="s">
        <v>176</v>
      </c>
      <c r="D101" s="162">
        <v>1767200</v>
      </c>
      <c r="E101" s="162">
        <v>1553631.15</v>
      </c>
      <c r="F101" s="162">
        <f t="shared" si="1"/>
        <v>213568.85000000009</v>
      </c>
    </row>
    <row r="102" spans="1:6" ht="45.75" x14ac:dyDescent="0.25">
      <c r="A102" s="159" t="s">
        <v>177</v>
      </c>
      <c r="B102" s="160" t="s">
        <v>15</v>
      </c>
      <c r="C102" s="161" t="s">
        <v>178</v>
      </c>
      <c r="D102" s="162">
        <v>1767200</v>
      </c>
      <c r="E102" s="162">
        <v>1553631.15</v>
      </c>
      <c r="F102" s="162">
        <f t="shared" si="1"/>
        <v>213568.85000000009</v>
      </c>
    </row>
    <row r="103" spans="1:6" ht="57" x14ac:dyDescent="0.25">
      <c r="A103" s="159" t="s">
        <v>179</v>
      </c>
      <c r="B103" s="160" t="s">
        <v>15</v>
      </c>
      <c r="C103" s="161" t="s">
        <v>180</v>
      </c>
      <c r="D103" s="162">
        <v>551800</v>
      </c>
      <c r="E103" s="162">
        <v>655847.30000000005</v>
      </c>
      <c r="F103" s="162" t="str">
        <f t="shared" si="1"/>
        <v>-</v>
      </c>
    </row>
    <row r="104" spans="1:6" ht="57" x14ac:dyDescent="0.25">
      <c r="A104" s="159" t="s">
        <v>181</v>
      </c>
      <c r="B104" s="160" t="s">
        <v>15</v>
      </c>
      <c r="C104" s="161" t="s">
        <v>182</v>
      </c>
      <c r="D104" s="162">
        <v>551800</v>
      </c>
      <c r="E104" s="162">
        <v>655847.30000000005</v>
      </c>
      <c r="F104" s="162" t="str">
        <f t="shared" si="1"/>
        <v>-</v>
      </c>
    </row>
    <row r="105" spans="1:6" ht="68.25" x14ac:dyDescent="0.25">
      <c r="A105" s="159" t="s">
        <v>183</v>
      </c>
      <c r="B105" s="160" t="s">
        <v>15</v>
      </c>
      <c r="C105" s="161" t="s">
        <v>184</v>
      </c>
      <c r="D105" s="162">
        <v>551800</v>
      </c>
      <c r="E105" s="162">
        <v>655847.30000000005</v>
      </c>
      <c r="F105" s="162" t="str">
        <f t="shared" si="1"/>
        <v>-</v>
      </c>
    </row>
    <row r="106" spans="1:6" ht="57" x14ac:dyDescent="0.25">
      <c r="A106" s="159" t="s">
        <v>943</v>
      </c>
      <c r="B106" s="160" t="s">
        <v>15</v>
      </c>
      <c r="C106" s="161" t="s">
        <v>944</v>
      </c>
      <c r="D106" s="162">
        <v>15404220.27</v>
      </c>
      <c r="E106" s="162">
        <v>15706220.27</v>
      </c>
      <c r="F106" s="162" t="str">
        <f t="shared" si="1"/>
        <v>-</v>
      </c>
    </row>
    <row r="107" spans="1:6" ht="57" x14ac:dyDescent="0.25">
      <c r="A107" s="159" t="s">
        <v>945</v>
      </c>
      <c r="B107" s="160" t="s">
        <v>15</v>
      </c>
      <c r="C107" s="161" t="s">
        <v>946</v>
      </c>
      <c r="D107" s="162">
        <v>15404220.27</v>
      </c>
      <c r="E107" s="162">
        <v>15706220.27</v>
      </c>
      <c r="F107" s="162" t="str">
        <f t="shared" si="1"/>
        <v>-</v>
      </c>
    </row>
    <row r="108" spans="1:6" ht="57" x14ac:dyDescent="0.25">
      <c r="A108" s="159" t="s">
        <v>947</v>
      </c>
      <c r="B108" s="160" t="s">
        <v>15</v>
      </c>
      <c r="C108" s="161" t="s">
        <v>948</v>
      </c>
      <c r="D108" s="162">
        <v>15404220.27</v>
      </c>
      <c r="E108" s="162">
        <v>15706220.27</v>
      </c>
      <c r="F108" s="162" t="str">
        <f t="shared" si="1"/>
        <v>-</v>
      </c>
    </row>
    <row r="109" spans="1:6" x14ac:dyDescent="0.25">
      <c r="A109" s="155" t="s">
        <v>185</v>
      </c>
      <c r="B109" s="156" t="s">
        <v>15</v>
      </c>
      <c r="C109" s="157" t="s">
        <v>186</v>
      </c>
      <c r="D109" s="158">
        <v>350000</v>
      </c>
      <c r="E109" s="158">
        <v>312980.57</v>
      </c>
      <c r="F109" s="158">
        <f t="shared" si="1"/>
        <v>37019.429999999993</v>
      </c>
    </row>
    <row r="110" spans="1:6" ht="34.5" x14ac:dyDescent="0.25">
      <c r="A110" s="159" t="s">
        <v>187</v>
      </c>
      <c r="B110" s="160" t="s">
        <v>15</v>
      </c>
      <c r="C110" s="161" t="s">
        <v>188</v>
      </c>
      <c r="D110" s="162">
        <v>350000</v>
      </c>
      <c r="E110" s="162">
        <v>278044.32</v>
      </c>
      <c r="F110" s="162">
        <f t="shared" si="1"/>
        <v>71955.679999999993</v>
      </c>
    </row>
    <row r="111" spans="1:6" ht="45.75" x14ac:dyDescent="0.25">
      <c r="A111" s="159" t="s">
        <v>189</v>
      </c>
      <c r="B111" s="160" t="s">
        <v>15</v>
      </c>
      <c r="C111" s="161" t="s">
        <v>190</v>
      </c>
      <c r="D111" s="162">
        <v>350000</v>
      </c>
      <c r="E111" s="162">
        <v>278044.32</v>
      </c>
      <c r="F111" s="162">
        <f t="shared" si="1"/>
        <v>71955.679999999993</v>
      </c>
    </row>
    <row r="112" spans="1:6" ht="90.75" x14ac:dyDescent="0.25">
      <c r="A112" s="159" t="s">
        <v>191</v>
      </c>
      <c r="B112" s="160" t="s">
        <v>15</v>
      </c>
      <c r="C112" s="161" t="s">
        <v>192</v>
      </c>
      <c r="D112" s="162" t="s">
        <v>18</v>
      </c>
      <c r="E112" s="162">
        <v>34936.25</v>
      </c>
      <c r="F112" s="162" t="str">
        <f t="shared" si="1"/>
        <v>-</v>
      </c>
    </row>
    <row r="113" spans="1:6" ht="45.75" x14ac:dyDescent="0.25">
      <c r="A113" s="159" t="s">
        <v>193</v>
      </c>
      <c r="B113" s="160" t="s">
        <v>15</v>
      </c>
      <c r="C113" s="161" t="s">
        <v>194</v>
      </c>
      <c r="D113" s="162" t="s">
        <v>18</v>
      </c>
      <c r="E113" s="162">
        <v>34936.25</v>
      </c>
      <c r="F113" s="162" t="str">
        <f t="shared" si="1"/>
        <v>-</v>
      </c>
    </row>
    <row r="114" spans="1:6" ht="68.25" x14ac:dyDescent="0.25">
      <c r="A114" s="159" t="s">
        <v>195</v>
      </c>
      <c r="B114" s="160" t="s">
        <v>15</v>
      </c>
      <c r="C114" s="161" t="s">
        <v>196</v>
      </c>
      <c r="D114" s="162" t="s">
        <v>18</v>
      </c>
      <c r="E114" s="162">
        <v>34936.25</v>
      </c>
      <c r="F114" s="162" t="str">
        <f t="shared" si="1"/>
        <v>-</v>
      </c>
    </row>
    <row r="115" spans="1:6" x14ac:dyDescent="0.25">
      <c r="A115" s="155" t="s">
        <v>197</v>
      </c>
      <c r="B115" s="156" t="s">
        <v>15</v>
      </c>
      <c r="C115" s="157" t="s">
        <v>198</v>
      </c>
      <c r="D115" s="158">
        <v>333408562.88999999</v>
      </c>
      <c r="E115" s="158">
        <v>103393608.15000001</v>
      </c>
      <c r="F115" s="158">
        <f t="shared" si="1"/>
        <v>230014954.73999998</v>
      </c>
    </row>
    <row r="116" spans="1:6" ht="33" x14ac:dyDescent="0.25">
      <c r="A116" s="155" t="s">
        <v>199</v>
      </c>
      <c r="B116" s="156" t="s">
        <v>15</v>
      </c>
      <c r="C116" s="157" t="s">
        <v>200</v>
      </c>
      <c r="D116" s="158">
        <v>309873041.58000004</v>
      </c>
      <c r="E116" s="158">
        <v>94831401.770000011</v>
      </c>
      <c r="F116" s="158">
        <f t="shared" si="1"/>
        <v>215041639.81000003</v>
      </c>
    </row>
    <row r="117" spans="1:6" ht="23.25" x14ac:dyDescent="0.25">
      <c r="A117" s="159" t="s">
        <v>201</v>
      </c>
      <c r="B117" s="160" t="s">
        <v>15</v>
      </c>
      <c r="C117" s="161" t="s">
        <v>202</v>
      </c>
      <c r="D117" s="162">
        <v>62813500</v>
      </c>
      <c r="E117" s="162">
        <v>33502960</v>
      </c>
      <c r="F117" s="162">
        <f t="shared" si="1"/>
        <v>29310540</v>
      </c>
    </row>
    <row r="118" spans="1:6" ht="34.5" x14ac:dyDescent="0.25">
      <c r="A118" s="159" t="s">
        <v>203</v>
      </c>
      <c r="B118" s="160" t="s">
        <v>15</v>
      </c>
      <c r="C118" s="161" t="s">
        <v>204</v>
      </c>
      <c r="D118" s="162">
        <v>62813500</v>
      </c>
      <c r="E118" s="162">
        <v>33088660</v>
      </c>
      <c r="F118" s="162">
        <f t="shared" si="1"/>
        <v>29724840</v>
      </c>
    </row>
    <row r="119" spans="1:6" ht="34.5" x14ac:dyDescent="0.25">
      <c r="A119" s="159" t="s">
        <v>205</v>
      </c>
      <c r="B119" s="160" t="s">
        <v>15</v>
      </c>
      <c r="C119" s="161" t="s">
        <v>206</v>
      </c>
      <c r="D119" s="162">
        <v>62813500</v>
      </c>
      <c r="E119" s="162">
        <v>33088660</v>
      </c>
      <c r="F119" s="162">
        <f t="shared" si="1"/>
        <v>29724840</v>
      </c>
    </row>
    <row r="120" spans="1:6" x14ac:dyDescent="0.25">
      <c r="A120" s="159" t="s">
        <v>1163</v>
      </c>
      <c r="B120" s="160" t="s">
        <v>15</v>
      </c>
      <c r="C120" s="161" t="s">
        <v>1164</v>
      </c>
      <c r="D120" s="162" t="s">
        <v>18</v>
      </c>
      <c r="E120" s="162">
        <v>414300</v>
      </c>
      <c r="F120" s="162" t="str">
        <f t="shared" si="1"/>
        <v>-</v>
      </c>
    </row>
    <row r="121" spans="1:6" x14ac:dyDescent="0.25">
      <c r="A121" s="159" t="s">
        <v>1165</v>
      </c>
      <c r="B121" s="160" t="s">
        <v>15</v>
      </c>
      <c r="C121" s="161" t="s">
        <v>1166</v>
      </c>
      <c r="D121" s="162" t="s">
        <v>18</v>
      </c>
      <c r="E121" s="162">
        <v>414300</v>
      </c>
      <c r="F121" s="162" t="str">
        <f t="shared" si="1"/>
        <v>-</v>
      </c>
    </row>
    <row r="122" spans="1:6" ht="23.25" x14ac:dyDescent="0.25">
      <c r="A122" s="159" t="s">
        <v>207</v>
      </c>
      <c r="B122" s="160" t="s">
        <v>15</v>
      </c>
      <c r="C122" s="161" t="s">
        <v>208</v>
      </c>
      <c r="D122" s="162">
        <v>217656897.78</v>
      </c>
      <c r="E122" s="162">
        <v>48224282.270000003</v>
      </c>
      <c r="F122" s="162">
        <f t="shared" si="1"/>
        <v>169432615.50999999</v>
      </c>
    </row>
    <row r="123" spans="1:6" ht="23.25" x14ac:dyDescent="0.25">
      <c r="A123" s="159" t="s">
        <v>1167</v>
      </c>
      <c r="B123" s="160" t="s">
        <v>15</v>
      </c>
      <c r="C123" s="161" t="s">
        <v>1168</v>
      </c>
      <c r="D123" s="162">
        <v>2715423.3</v>
      </c>
      <c r="E123" s="162" t="s">
        <v>18</v>
      </c>
      <c r="F123" s="162">
        <f t="shared" si="1"/>
        <v>2715423.3</v>
      </c>
    </row>
    <row r="124" spans="1:6" ht="34.5" x14ac:dyDescent="0.25">
      <c r="A124" s="159" t="s">
        <v>1169</v>
      </c>
      <c r="B124" s="160" t="s">
        <v>15</v>
      </c>
      <c r="C124" s="161" t="s">
        <v>1170</v>
      </c>
      <c r="D124" s="162">
        <v>2715423.3</v>
      </c>
      <c r="E124" s="162" t="s">
        <v>18</v>
      </c>
      <c r="F124" s="162">
        <f t="shared" si="1"/>
        <v>2715423.3</v>
      </c>
    </row>
    <row r="125" spans="1:6" ht="68.25" x14ac:dyDescent="0.25">
      <c r="A125" s="159" t="s">
        <v>1171</v>
      </c>
      <c r="B125" s="160" t="s">
        <v>15</v>
      </c>
      <c r="C125" s="161" t="s">
        <v>1172</v>
      </c>
      <c r="D125" s="162">
        <v>13654697.720000001</v>
      </c>
      <c r="E125" s="162" t="s">
        <v>18</v>
      </c>
      <c r="F125" s="162">
        <f t="shared" si="1"/>
        <v>13654697.720000001</v>
      </c>
    </row>
    <row r="126" spans="1:6" ht="79.5" x14ac:dyDescent="0.25">
      <c r="A126" s="159" t="s">
        <v>1173</v>
      </c>
      <c r="B126" s="160" t="s">
        <v>15</v>
      </c>
      <c r="C126" s="161" t="s">
        <v>1174</v>
      </c>
      <c r="D126" s="162">
        <v>13654697.720000001</v>
      </c>
      <c r="E126" s="162" t="s">
        <v>18</v>
      </c>
      <c r="F126" s="162">
        <f t="shared" si="1"/>
        <v>13654697.720000001</v>
      </c>
    </row>
    <row r="127" spans="1:6" ht="68.25" x14ac:dyDescent="0.25">
      <c r="A127" s="159" t="s">
        <v>1175</v>
      </c>
      <c r="B127" s="160" t="s">
        <v>15</v>
      </c>
      <c r="C127" s="161" t="s">
        <v>1176</v>
      </c>
      <c r="D127" s="162">
        <v>21478778.379999999</v>
      </c>
      <c r="E127" s="162">
        <v>990990</v>
      </c>
      <c r="F127" s="162">
        <f t="shared" si="1"/>
        <v>20487788.379999999</v>
      </c>
    </row>
    <row r="128" spans="1:6" ht="68.25" x14ac:dyDescent="0.25">
      <c r="A128" s="159" t="s">
        <v>1177</v>
      </c>
      <c r="B128" s="160" t="s">
        <v>15</v>
      </c>
      <c r="C128" s="161" t="s">
        <v>1178</v>
      </c>
      <c r="D128" s="162">
        <v>21478778.379999999</v>
      </c>
      <c r="E128" s="162">
        <v>990990</v>
      </c>
      <c r="F128" s="162">
        <f t="shared" si="1"/>
        <v>20487788.379999999</v>
      </c>
    </row>
    <row r="129" spans="1:6" ht="23.25" x14ac:dyDescent="0.25">
      <c r="A129" s="159" t="s">
        <v>1179</v>
      </c>
      <c r="B129" s="160" t="s">
        <v>15</v>
      </c>
      <c r="C129" s="161" t="s">
        <v>1180</v>
      </c>
      <c r="D129" s="162">
        <v>8000000</v>
      </c>
      <c r="E129" s="162">
        <v>8000000</v>
      </c>
      <c r="F129" s="162" t="str">
        <f t="shared" si="1"/>
        <v>-</v>
      </c>
    </row>
    <row r="130" spans="1:6" ht="23.25" x14ac:dyDescent="0.25">
      <c r="A130" s="159" t="s">
        <v>1181</v>
      </c>
      <c r="B130" s="160" t="s">
        <v>15</v>
      </c>
      <c r="C130" s="161" t="s">
        <v>1182</v>
      </c>
      <c r="D130" s="162">
        <v>8000000</v>
      </c>
      <c r="E130" s="162">
        <v>8000000</v>
      </c>
      <c r="F130" s="162" t="str">
        <f t="shared" si="1"/>
        <v>-</v>
      </c>
    </row>
    <row r="131" spans="1:6" ht="23.25" x14ac:dyDescent="0.25">
      <c r="A131" s="159" t="s">
        <v>209</v>
      </c>
      <c r="B131" s="160" t="s">
        <v>15</v>
      </c>
      <c r="C131" s="161" t="s">
        <v>210</v>
      </c>
      <c r="D131" s="162">
        <v>3074237.06</v>
      </c>
      <c r="E131" s="162">
        <v>3074237.06</v>
      </c>
      <c r="F131" s="162" t="str">
        <f t="shared" si="1"/>
        <v>-</v>
      </c>
    </row>
    <row r="132" spans="1:6" ht="23.25" x14ac:dyDescent="0.25">
      <c r="A132" s="159" t="s">
        <v>211</v>
      </c>
      <c r="B132" s="160" t="s">
        <v>15</v>
      </c>
      <c r="C132" s="161" t="s">
        <v>212</v>
      </c>
      <c r="D132" s="162">
        <v>3074237.06</v>
      </c>
      <c r="E132" s="162">
        <v>3074237.06</v>
      </c>
      <c r="F132" s="162" t="str">
        <f t="shared" si="1"/>
        <v>-</v>
      </c>
    </row>
    <row r="133" spans="1:6" ht="23.25" x14ac:dyDescent="0.25">
      <c r="A133" s="159" t="s">
        <v>1183</v>
      </c>
      <c r="B133" s="160" t="s">
        <v>15</v>
      </c>
      <c r="C133" s="161" t="s">
        <v>1184</v>
      </c>
      <c r="D133" s="162">
        <v>15422700</v>
      </c>
      <c r="E133" s="162">
        <v>8378955.0599999996</v>
      </c>
      <c r="F133" s="162">
        <f t="shared" si="1"/>
        <v>7043744.9400000004</v>
      </c>
    </row>
    <row r="134" spans="1:6" ht="23.25" x14ac:dyDescent="0.25">
      <c r="A134" s="159" t="s">
        <v>1185</v>
      </c>
      <c r="B134" s="160" t="s">
        <v>15</v>
      </c>
      <c r="C134" s="161" t="s">
        <v>1186</v>
      </c>
      <c r="D134" s="162">
        <v>15422700</v>
      </c>
      <c r="E134" s="162">
        <v>8378955.0599999996</v>
      </c>
      <c r="F134" s="162">
        <f t="shared" si="1"/>
        <v>7043744.9400000004</v>
      </c>
    </row>
    <row r="135" spans="1:6" ht="23.25" x14ac:dyDescent="0.25">
      <c r="A135" s="159" t="s">
        <v>1187</v>
      </c>
      <c r="B135" s="160" t="s">
        <v>15</v>
      </c>
      <c r="C135" s="161" t="s">
        <v>1188</v>
      </c>
      <c r="D135" s="162">
        <v>18000000</v>
      </c>
      <c r="E135" s="162">
        <v>795148.42</v>
      </c>
      <c r="F135" s="162">
        <f t="shared" si="1"/>
        <v>17204851.579999998</v>
      </c>
    </row>
    <row r="136" spans="1:6" ht="23.25" x14ac:dyDescent="0.25">
      <c r="A136" s="159" t="s">
        <v>1189</v>
      </c>
      <c r="B136" s="160" t="s">
        <v>15</v>
      </c>
      <c r="C136" s="161" t="s">
        <v>1190</v>
      </c>
      <c r="D136" s="162">
        <v>18000000</v>
      </c>
      <c r="E136" s="162">
        <v>795148.42</v>
      </c>
      <c r="F136" s="162">
        <f t="shared" si="1"/>
        <v>17204851.579999998</v>
      </c>
    </row>
    <row r="137" spans="1:6" x14ac:dyDescent="0.25">
      <c r="A137" s="159" t="s">
        <v>213</v>
      </c>
      <c r="B137" s="160" t="s">
        <v>15</v>
      </c>
      <c r="C137" s="161" t="s">
        <v>214</v>
      </c>
      <c r="D137" s="162">
        <v>135311061.31999999</v>
      </c>
      <c r="E137" s="162">
        <v>26984951.73</v>
      </c>
      <c r="F137" s="162">
        <f t="shared" si="1"/>
        <v>108326109.58999999</v>
      </c>
    </row>
    <row r="138" spans="1:6" x14ac:dyDescent="0.25">
      <c r="A138" s="159" t="s">
        <v>215</v>
      </c>
      <c r="B138" s="160" t="s">
        <v>15</v>
      </c>
      <c r="C138" s="161" t="s">
        <v>216</v>
      </c>
      <c r="D138" s="162">
        <v>135311061.31999999</v>
      </c>
      <c r="E138" s="162">
        <v>26984951.73</v>
      </c>
      <c r="F138" s="162">
        <f t="shared" si="1"/>
        <v>108326109.58999999</v>
      </c>
    </row>
    <row r="139" spans="1:6" x14ac:dyDescent="0.25">
      <c r="A139" s="159" t="s">
        <v>217</v>
      </c>
      <c r="B139" s="160" t="s">
        <v>15</v>
      </c>
      <c r="C139" s="161" t="s">
        <v>218</v>
      </c>
      <c r="D139" s="162">
        <v>29402643.800000001</v>
      </c>
      <c r="E139" s="162">
        <v>13104159.5</v>
      </c>
      <c r="F139" s="162">
        <f t="shared" si="1"/>
        <v>16298484.300000001</v>
      </c>
    </row>
    <row r="140" spans="1:6" ht="23.25" x14ac:dyDescent="0.25">
      <c r="A140" s="159" t="s">
        <v>219</v>
      </c>
      <c r="B140" s="160" t="s">
        <v>15</v>
      </c>
      <c r="C140" s="161" t="s">
        <v>220</v>
      </c>
      <c r="D140" s="162">
        <v>29402643.800000001</v>
      </c>
      <c r="E140" s="162">
        <v>13104159.5</v>
      </c>
      <c r="F140" s="162">
        <f t="shared" si="1"/>
        <v>16298484.300000001</v>
      </c>
    </row>
    <row r="141" spans="1:6" ht="23.25" x14ac:dyDescent="0.25">
      <c r="A141" s="159" t="s">
        <v>221</v>
      </c>
      <c r="B141" s="160" t="s">
        <v>15</v>
      </c>
      <c r="C141" s="161" t="s">
        <v>222</v>
      </c>
      <c r="D141" s="162">
        <v>29402643.800000001</v>
      </c>
      <c r="E141" s="162">
        <v>13104159.5</v>
      </c>
      <c r="F141" s="162">
        <f t="shared" si="1"/>
        <v>16298484.300000001</v>
      </c>
    </row>
    <row r="142" spans="1:6" ht="22.5" x14ac:dyDescent="0.25">
      <c r="A142" s="155" t="s">
        <v>1191</v>
      </c>
      <c r="B142" s="156" t="s">
        <v>15</v>
      </c>
      <c r="C142" s="157" t="s">
        <v>1192</v>
      </c>
      <c r="D142" s="158">
        <v>28975500</v>
      </c>
      <c r="E142" s="158">
        <v>13995417.880000001</v>
      </c>
      <c r="F142" s="158">
        <f t="shared" si="1"/>
        <v>14980082.119999999</v>
      </c>
    </row>
    <row r="143" spans="1:6" ht="23.25" x14ac:dyDescent="0.25">
      <c r="A143" s="159" t="s">
        <v>1193</v>
      </c>
      <c r="B143" s="160" t="s">
        <v>15</v>
      </c>
      <c r="C143" s="161" t="s">
        <v>1194</v>
      </c>
      <c r="D143" s="162">
        <v>28975500</v>
      </c>
      <c r="E143" s="162">
        <v>13995417.880000001</v>
      </c>
      <c r="F143" s="162">
        <f t="shared" si="1"/>
        <v>14980082.119999999</v>
      </c>
    </row>
    <row r="144" spans="1:6" ht="34.5" x14ac:dyDescent="0.25">
      <c r="A144" s="159" t="s">
        <v>1195</v>
      </c>
      <c r="B144" s="160" t="s">
        <v>15</v>
      </c>
      <c r="C144" s="161" t="s">
        <v>1196</v>
      </c>
      <c r="D144" s="162">
        <v>28975500</v>
      </c>
      <c r="E144" s="162">
        <v>13995417.880000001</v>
      </c>
      <c r="F144" s="162">
        <f t="shared" si="1"/>
        <v>14980082.119999999</v>
      </c>
    </row>
    <row r="145" spans="1:6" ht="54" x14ac:dyDescent="0.25">
      <c r="A145" s="155" t="s">
        <v>988</v>
      </c>
      <c r="B145" s="156" t="s">
        <v>15</v>
      </c>
      <c r="C145" s="157" t="s">
        <v>987</v>
      </c>
      <c r="D145" s="158" t="s">
        <v>18</v>
      </c>
      <c r="E145" s="158">
        <v>7121</v>
      </c>
      <c r="F145" s="158" t="str">
        <f t="shared" si="1"/>
        <v>-</v>
      </c>
    </row>
    <row r="146" spans="1:6" ht="68.25" x14ac:dyDescent="0.25">
      <c r="A146" s="159" t="s">
        <v>986</v>
      </c>
      <c r="B146" s="160" t="s">
        <v>15</v>
      </c>
      <c r="C146" s="161" t="s">
        <v>985</v>
      </c>
      <c r="D146" s="162" t="s">
        <v>18</v>
      </c>
      <c r="E146" s="162">
        <v>7121</v>
      </c>
      <c r="F146" s="162" t="str">
        <f t="shared" si="1"/>
        <v>-</v>
      </c>
    </row>
    <row r="147" spans="1:6" ht="68.25" x14ac:dyDescent="0.25">
      <c r="A147" s="159" t="s">
        <v>984</v>
      </c>
      <c r="B147" s="160" t="s">
        <v>15</v>
      </c>
      <c r="C147" s="161" t="s">
        <v>983</v>
      </c>
      <c r="D147" s="162" t="s">
        <v>18</v>
      </c>
      <c r="E147" s="162">
        <v>7121</v>
      </c>
      <c r="F147" s="162" t="str">
        <f t="shared" si="1"/>
        <v>-</v>
      </c>
    </row>
    <row r="148" spans="1:6" ht="23.25" x14ac:dyDescent="0.25">
      <c r="A148" s="159" t="s">
        <v>982</v>
      </c>
      <c r="B148" s="160" t="s">
        <v>15</v>
      </c>
      <c r="C148" s="161" t="s">
        <v>981</v>
      </c>
      <c r="D148" s="162" t="s">
        <v>18</v>
      </c>
      <c r="E148" s="162">
        <v>7121</v>
      </c>
      <c r="F148" s="162" t="str">
        <f t="shared" si="1"/>
        <v>-</v>
      </c>
    </row>
    <row r="149" spans="1:6" ht="34.5" x14ac:dyDescent="0.25">
      <c r="A149" s="159" t="s">
        <v>980</v>
      </c>
      <c r="B149" s="160" t="s">
        <v>15</v>
      </c>
      <c r="C149" s="161" t="s">
        <v>979</v>
      </c>
      <c r="D149" s="162" t="s">
        <v>18</v>
      </c>
      <c r="E149" s="162">
        <v>7121</v>
      </c>
      <c r="F149" s="162" t="str">
        <f t="shared" ref="F149:F152" si="2">IF(OR(D149="-",IF(E149="-",0,E149)&gt;=IF(D149="-",0,D149)),"-",IF(D149="-",0,D149)-IF(E149="-",0,E149))</f>
        <v>-</v>
      </c>
    </row>
    <row r="150" spans="1:6" ht="43.5" x14ac:dyDescent="0.25">
      <c r="A150" s="155" t="s">
        <v>223</v>
      </c>
      <c r="B150" s="156" t="s">
        <v>15</v>
      </c>
      <c r="C150" s="157" t="s">
        <v>224</v>
      </c>
      <c r="D150" s="158">
        <v>-5439978.6900000004</v>
      </c>
      <c r="E150" s="158">
        <v>-5440332.5</v>
      </c>
      <c r="F150" s="158">
        <f t="shared" si="2"/>
        <v>353.80999999959022</v>
      </c>
    </row>
    <row r="151" spans="1:6" ht="45.75" x14ac:dyDescent="0.25">
      <c r="A151" s="159" t="s">
        <v>225</v>
      </c>
      <c r="B151" s="160" t="s">
        <v>15</v>
      </c>
      <c r="C151" s="161" t="s">
        <v>226</v>
      </c>
      <c r="D151" s="162">
        <v>-5439978.6900000004</v>
      </c>
      <c r="E151" s="162">
        <v>-5440332.5</v>
      </c>
      <c r="F151" s="162">
        <f t="shared" si="2"/>
        <v>353.80999999959022</v>
      </c>
    </row>
    <row r="152" spans="1:6" ht="45.75" x14ac:dyDescent="0.25">
      <c r="A152" s="159" t="s">
        <v>227</v>
      </c>
      <c r="B152" s="160" t="s">
        <v>15</v>
      </c>
      <c r="C152" s="161" t="s">
        <v>228</v>
      </c>
      <c r="D152" s="162">
        <v>-5439978.6900000004</v>
      </c>
      <c r="E152" s="162">
        <v>-5440332.5</v>
      </c>
      <c r="F152" s="162">
        <f t="shared" si="2"/>
        <v>353.80999999959022</v>
      </c>
    </row>
    <row r="153" spans="1:6" x14ac:dyDescent="0.25">
      <c r="A153" s="130"/>
      <c r="B153" s="130"/>
      <c r="C153" s="130"/>
      <c r="D153" s="130"/>
      <c r="E153" s="130"/>
      <c r="F153" s="130"/>
    </row>
  </sheetData>
  <autoFilter ref="A20:F152"/>
  <mergeCells count="10">
    <mergeCell ref="A7:E7"/>
    <mergeCell ref="B12:D12"/>
    <mergeCell ref="B13:D13"/>
    <mergeCell ref="A16:F16"/>
    <mergeCell ref="A17:A19"/>
    <mergeCell ref="B17:B19"/>
    <mergeCell ref="C17:C19"/>
    <mergeCell ref="D17:D19"/>
    <mergeCell ref="E17:E19"/>
    <mergeCell ref="F17:F19"/>
  </mergeCells>
  <pageMargins left="0.82677165354330717" right="0.27559055118110237" top="0.47244094488188981" bottom="0.51181102362204722" header="0.47244094488188981" footer="0.51181102362204722"/>
  <pageSetup paperSize="9" scale="78" fitToHeight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5"/>
  <sheetViews>
    <sheetView zoomScaleNormal="100" zoomScaleSheetLayoutView="100" workbookViewId="0">
      <selection activeCell="F15" sqref="F15"/>
    </sheetView>
  </sheetViews>
  <sheetFormatPr defaultRowHeight="15" x14ac:dyDescent="0.25"/>
  <cols>
    <col min="1" max="1" width="45.140625" style="114" customWidth="1"/>
    <col min="2" max="2" width="7.42578125" style="114" customWidth="1"/>
    <col min="3" max="3" width="23.7109375" style="114" customWidth="1"/>
    <col min="4" max="5" width="16.28515625" style="114" customWidth="1"/>
    <col min="6" max="6" width="13" style="114" customWidth="1"/>
    <col min="7" max="16384" width="9.140625" style="114"/>
  </cols>
  <sheetData>
    <row r="1" spans="1:7" ht="14.1" customHeight="1" x14ac:dyDescent="0.25">
      <c r="A1" s="234" t="s">
        <v>751</v>
      </c>
      <c r="B1" s="234"/>
      <c r="C1" s="234"/>
      <c r="D1" s="234"/>
      <c r="E1" s="234"/>
      <c r="F1" s="163" t="s">
        <v>752</v>
      </c>
      <c r="G1" s="164"/>
    </row>
    <row r="2" spans="1:7" ht="14.1" customHeight="1" x14ac:dyDescent="0.25">
      <c r="A2" s="142"/>
      <c r="B2" s="142"/>
      <c r="C2" s="142"/>
      <c r="D2" s="142"/>
      <c r="E2" s="142"/>
      <c r="F2" s="142"/>
      <c r="G2" s="164"/>
    </row>
    <row r="3" spans="1:7" ht="12" customHeight="1" x14ac:dyDescent="0.25">
      <c r="A3" s="238" t="s">
        <v>5</v>
      </c>
      <c r="B3" s="238" t="s">
        <v>6</v>
      </c>
      <c r="C3" s="238" t="s">
        <v>19</v>
      </c>
      <c r="D3" s="239" t="s">
        <v>8</v>
      </c>
      <c r="E3" s="239" t="s">
        <v>9</v>
      </c>
      <c r="F3" s="238" t="s">
        <v>10</v>
      </c>
      <c r="G3" s="165"/>
    </row>
    <row r="4" spans="1:7" ht="12" customHeight="1" x14ac:dyDescent="0.25">
      <c r="A4" s="238"/>
      <c r="B4" s="238"/>
      <c r="C4" s="238"/>
      <c r="D4" s="239"/>
      <c r="E4" s="239"/>
      <c r="F4" s="238"/>
      <c r="G4" s="165"/>
    </row>
    <row r="5" spans="1:7" ht="11.1" customHeight="1" x14ac:dyDescent="0.25">
      <c r="A5" s="238"/>
      <c r="B5" s="238"/>
      <c r="C5" s="238"/>
      <c r="D5" s="239"/>
      <c r="E5" s="239"/>
      <c r="F5" s="238"/>
      <c r="G5" s="165"/>
    </row>
    <row r="6" spans="1:7" ht="12" customHeight="1" thickBot="1" x14ac:dyDescent="0.3">
      <c r="A6" s="143">
        <v>1</v>
      </c>
      <c r="B6" s="144">
        <v>2</v>
      </c>
      <c r="C6" s="166">
        <v>3</v>
      </c>
      <c r="D6" s="167" t="s">
        <v>11</v>
      </c>
      <c r="E6" s="167" t="s">
        <v>12</v>
      </c>
      <c r="F6" s="167" t="s">
        <v>13</v>
      </c>
      <c r="G6" s="168"/>
    </row>
    <row r="7" spans="1:7" s="150" customFormat="1" ht="16.5" customHeight="1" x14ac:dyDescent="0.2">
      <c r="A7" s="146" t="s">
        <v>20</v>
      </c>
      <c r="B7" s="169">
        <v>200</v>
      </c>
      <c r="C7" s="148" t="s">
        <v>16</v>
      </c>
      <c r="D7" s="149">
        <v>841193217.75</v>
      </c>
      <c r="E7" s="149">
        <v>298567631.02999997</v>
      </c>
      <c r="F7" s="170">
        <v>542625586.72000003</v>
      </c>
      <c r="G7" s="171"/>
    </row>
    <row r="8" spans="1:7" ht="12" customHeight="1" x14ac:dyDescent="0.25">
      <c r="A8" s="151" t="s">
        <v>17</v>
      </c>
      <c r="B8" s="172"/>
      <c r="C8" s="153"/>
      <c r="D8" s="173"/>
      <c r="E8" s="173"/>
      <c r="F8" s="174"/>
      <c r="G8" s="175"/>
    </row>
    <row r="9" spans="1:7" x14ac:dyDescent="0.25">
      <c r="A9" s="176" t="s">
        <v>229</v>
      </c>
      <c r="B9" s="177" t="s">
        <v>21</v>
      </c>
      <c r="C9" s="178" t="s">
        <v>230</v>
      </c>
      <c r="D9" s="179">
        <v>64796629.200000003</v>
      </c>
      <c r="E9" s="179">
        <v>27932146.270000003</v>
      </c>
      <c r="F9" s="180">
        <v>36864482.93</v>
      </c>
      <c r="G9" s="181"/>
    </row>
    <row r="10" spans="1:7" ht="33" x14ac:dyDescent="0.25">
      <c r="A10" s="176" t="s">
        <v>231</v>
      </c>
      <c r="B10" s="177" t="s">
        <v>21</v>
      </c>
      <c r="C10" s="178" t="s">
        <v>232</v>
      </c>
      <c r="D10" s="179">
        <v>6051000</v>
      </c>
      <c r="E10" s="179">
        <v>2992948.21</v>
      </c>
      <c r="F10" s="180">
        <v>3058051.79</v>
      </c>
      <c r="G10" s="181"/>
    </row>
    <row r="11" spans="1:7" ht="23.25" x14ac:dyDescent="0.25">
      <c r="A11" s="182" t="s">
        <v>233</v>
      </c>
      <c r="B11" s="183" t="s">
        <v>21</v>
      </c>
      <c r="C11" s="184" t="s">
        <v>234</v>
      </c>
      <c r="D11" s="185">
        <v>6051000</v>
      </c>
      <c r="E11" s="185">
        <v>2992948.21</v>
      </c>
      <c r="F11" s="186">
        <v>3058051.79</v>
      </c>
      <c r="G11" s="181"/>
    </row>
    <row r="12" spans="1:7" ht="23.25" x14ac:dyDescent="0.25">
      <c r="A12" s="182" t="s">
        <v>235</v>
      </c>
      <c r="B12" s="183" t="s">
        <v>21</v>
      </c>
      <c r="C12" s="184" t="s">
        <v>236</v>
      </c>
      <c r="D12" s="185">
        <v>6051000</v>
      </c>
      <c r="E12" s="185">
        <v>2992948.21</v>
      </c>
      <c r="F12" s="186">
        <v>3058051.79</v>
      </c>
      <c r="G12" s="181"/>
    </row>
    <row r="13" spans="1:7" x14ac:dyDescent="0.25">
      <c r="A13" s="182" t="s">
        <v>237</v>
      </c>
      <c r="B13" s="183" t="s">
        <v>21</v>
      </c>
      <c r="C13" s="184" t="s">
        <v>238</v>
      </c>
      <c r="D13" s="185">
        <v>6051000</v>
      </c>
      <c r="E13" s="185">
        <v>2992948.21</v>
      </c>
      <c r="F13" s="186">
        <v>3058051.79</v>
      </c>
      <c r="G13" s="181"/>
    </row>
    <row r="14" spans="1:7" x14ac:dyDescent="0.25">
      <c r="A14" s="182" t="s">
        <v>239</v>
      </c>
      <c r="B14" s="183" t="s">
        <v>21</v>
      </c>
      <c r="C14" s="184" t="s">
        <v>240</v>
      </c>
      <c r="D14" s="185">
        <v>3551000</v>
      </c>
      <c r="E14" s="185">
        <v>2992948.21</v>
      </c>
      <c r="F14" s="186">
        <v>558051.79</v>
      </c>
      <c r="G14" s="181"/>
    </row>
    <row r="15" spans="1:7" ht="45.75" x14ac:dyDescent="0.25">
      <c r="A15" s="182" t="s">
        <v>241</v>
      </c>
      <c r="B15" s="183" t="s">
        <v>21</v>
      </c>
      <c r="C15" s="184" t="s">
        <v>242</v>
      </c>
      <c r="D15" s="185">
        <v>2621954.1</v>
      </c>
      <c r="E15" s="185">
        <v>2621954.1</v>
      </c>
      <c r="F15" s="186" t="s">
        <v>18</v>
      </c>
      <c r="G15" s="181"/>
    </row>
    <row r="16" spans="1:7" ht="23.25" x14ac:dyDescent="0.25">
      <c r="A16" s="182" t="s">
        <v>243</v>
      </c>
      <c r="B16" s="183" t="s">
        <v>21</v>
      </c>
      <c r="C16" s="184" t="s">
        <v>244</v>
      </c>
      <c r="D16" s="185">
        <v>2621954.1</v>
      </c>
      <c r="E16" s="185">
        <v>2621954.1</v>
      </c>
      <c r="F16" s="186" t="s">
        <v>18</v>
      </c>
      <c r="G16" s="181"/>
    </row>
    <row r="17" spans="1:7" ht="23.25" x14ac:dyDescent="0.25">
      <c r="A17" s="182" t="s">
        <v>245</v>
      </c>
      <c r="B17" s="183" t="s">
        <v>21</v>
      </c>
      <c r="C17" s="184" t="s">
        <v>246</v>
      </c>
      <c r="D17" s="185">
        <v>2237760.2599999998</v>
      </c>
      <c r="E17" s="185">
        <v>2237760.2599999998</v>
      </c>
      <c r="F17" s="186" t="s">
        <v>18</v>
      </c>
      <c r="G17" s="181"/>
    </row>
    <row r="18" spans="1:7" ht="34.5" x14ac:dyDescent="0.25">
      <c r="A18" s="182" t="s">
        <v>247</v>
      </c>
      <c r="B18" s="183" t="s">
        <v>21</v>
      </c>
      <c r="C18" s="184" t="s">
        <v>248</v>
      </c>
      <c r="D18" s="185">
        <v>384193.84</v>
      </c>
      <c r="E18" s="185">
        <v>384193.84</v>
      </c>
      <c r="F18" s="186" t="s">
        <v>18</v>
      </c>
      <c r="G18" s="181"/>
    </row>
    <row r="19" spans="1:7" ht="23.25" x14ac:dyDescent="0.25">
      <c r="A19" s="182" t="s">
        <v>249</v>
      </c>
      <c r="B19" s="183" t="s">
        <v>21</v>
      </c>
      <c r="C19" s="184" t="s">
        <v>250</v>
      </c>
      <c r="D19" s="185">
        <v>921216.12</v>
      </c>
      <c r="E19" s="185">
        <v>363664.33</v>
      </c>
      <c r="F19" s="186">
        <v>557551.79</v>
      </c>
      <c r="G19" s="181"/>
    </row>
    <row r="20" spans="1:7" ht="23.25" x14ac:dyDescent="0.25">
      <c r="A20" s="182" t="s">
        <v>251</v>
      </c>
      <c r="B20" s="183" t="s">
        <v>21</v>
      </c>
      <c r="C20" s="184" t="s">
        <v>252</v>
      </c>
      <c r="D20" s="185">
        <v>921216.12</v>
      </c>
      <c r="E20" s="185">
        <v>363664.33</v>
      </c>
      <c r="F20" s="186">
        <v>557551.79</v>
      </c>
      <c r="G20" s="181"/>
    </row>
    <row r="21" spans="1:7" x14ac:dyDescent="0.25">
      <c r="A21" s="182" t="s">
        <v>253</v>
      </c>
      <c r="B21" s="183" t="s">
        <v>21</v>
      </c>
      <c r="C21" s="184" t="s">
        <v>254</v>
      </c>
      <c r="D21" s="185">
        <v>921216.12</v>
      </c>
      <c r="E21" s="185">
        <v>363664.33</v>
      </c>
      <c r="F21" s="186">
        <v>557551.79</v>
      </c>
      <c r="G21" s="181"/>
    </row>
    <row r="22" spans="1:7" x14ac:dyDescent="0.25">
      <c r="A22" s="182" t="s">
        <v>343</v>
      </c>
      <c r="B22" s="183" t="s">
        <v>21</v>
      </c>
      <c r="C22" s="184" t="s">
        <v>1113</v>
      </c>
      <c r="D22" s="185">
        <v>7329.78</v>
      </c>
      <c r="E22" s="185">
        <v>7329.78</v>
      </c>
      <c r="F22" s="186" t="s">
        <v>18</v>
      </c>
      <c r="G22" s="181"/>
    </row>
    <row r="23" spans="1:7" ht="23.25" x14ac:dyDescent="0.25">
      <c r="A23" s="182" t="s">
        <v>671</v>
      </c>
      <c r="B23" s="183" t="s">
        <v>21</v>
      </c>
      <c r="C23" s="184" t="s">
        <v>1112</v>
      </c>
      <c r="D23" s="185">
        <v>7329.78</v>
      </c>
      <c r="E23" s="185">
        <v>7329.78</v>
      </c>
      <c r="F23" s="186" t="s">
        <v>18</v>
      </c>
      <c r="G23" s="181"/>
    </row>
    <row r="24" spans="1:7" ht="23.25" x14ac:dyDescent="0.25">
      <c r="A24" s="182" t="s">
        <v>1108</v>
      </c>
      <c r="B24" s="183" t="s">
        <v>21</v>
      </c>
      <c r="C24" s="184" t="s">
        <v>1111</v>
      </c>
      <c r="D24" s="185">
        <v>7329.78</v>
      </c>
      <c r="E24" s="185">
        <v>7329.78</v>
      </c>
      <c r="F24" s="186" t="s">
        <v>18</v>
      </c>
      <c r="G24" s="181"/>
    </row>
    <row r="25" spans="1:7" x14ac:dyDescent="0.25">
      <c r="A25" s="182" t="s">
        <v>255</v>
      </c>
      <c r="B25" s="183" t="s">
        <v>21</v>
      </c>
      <c r="C25" s="184" t="s">
        <v>256</v>
      </c>
      <c r="D25" s="185">
        <v>500</v>
      </c>
      <c r="E25" s="185" t="s">
        <v>18</v>
      </c>
      <c r="F25" s="186">
        <v>500</v>
      </c>
      <c r="G25" s="181"/>
    </row>
    <row r="26" spans="1:7" x14ac:dyDescent="0.25">
      <c r="A26" s="182" t="s">
        <v>257</v>
      </c>
      <c r="B26" s="183" t="s">
        <v>21</v>
      </c>
      <c r="C26" s="184" t="s">
        <v>258</v>
      </c>
      <c r="D26" s="185">
        <v>500</v>
      </c>
      <c r="E26" s="185" t="s">
        <v>18</v>
      </c>
      <c r="F26" s="186">
        <v>500</v>
      </c>
      <c r="G26" s="181"/>
    </row>
    <row r="27" spans="1:7" x14ac:dyDescent="0.25">
      <c r="A27" s="182" t="s">
        <v>259</v>
      </c>
      <c r="B27" s="183" t="s">
        <v>21</v>
      </c>
      <c r="C27" s="184" t="s">
        <v>260</v>
      </c>
      <c r="D27" s="185">
        <v>500</v>
      </c>
      <c r="E27" s="185" t="s">
        <v>18</v>
      </c>
      <c r="F27" s="186">
        <v>500</v>
      </c>
      <c r="G27" s="181"/>
    </row>
    <row r="28" spans="1:7" ht="34.5" x14ac:dyDescent="0.25">
      <c r="A28" s="182" t="s">
        <v>1197</v>
      </c>
      <c r="B28" s="183" t="s">
        <v>21</v>
      </c>
      <c r="C28" s="184" t="s">
        <v>1198</v>
      </c>
      <c r="D28" s="185">
        <v>2500000</v>
      </c>
      <c r="E28" s="185" t="s">
        <v>18</v>
      </c>
      <c r="F28" s="186">
        <v>2500000</v>
      </c>
      <c r="G28" s="181"/>
    </row>
    <row r="29" spans="1:7" x14ac:dyDescent="0.25">
      <c r="A29" s="182" t="s">
        <v>268</v>
      </c>
      <c r="B29" s="183" t="s">
        <v>21</v>
      </c>
      <c r="C29" s="184" t="s">
        <v>1199</v>
      </c>
      <c r="D29" s="185">
        <v>2500000</v>
      </c>
      <c r="E29" s="185" t="s">
        <v>18</v>
      </c>
      <c r="F29" s="186">
        <v>2500000</v>
      </c>
      <c r="G29" s="181"/>
    </row>
    <row r="30" spans="1:7" x14ac:dyDescent="0.25">
      <c r="A30" s="182" t="s">
        <v>217</v>
      </c>
      <c r="B30" s="183" t="s">
        <v>21</v>
      </c>
      <c r="C30" s="184" t="s">
        <v>1200</v>
      </c>
      <c r="D30" s="185">
        <v>2500000</v>
      </c>
      <c r="E30" s="185" t="s">
        <v>18</v>
      </c>
      <c r="F30" s="186">
        <v>2500000</v>
      </c>
      <c r="G30" s="181"/>
    </row>
    <row r="31" spans="1:7" ht="33" x14ac:dyDescent="0.25">
      <c r="A31" s="176" t="s">
        <v>261</v>
      </c>
      <c r="B31" s="177" t="s">
        <v>21</v>
      </c>
      <c r="C31" s="178" t="s">
        <v>262</v>
      </c>
      <c r="D31" s="179">
        <v>200000</v>
      </c>
      <c r="E31" s="179">
        <v>200000</v>
      </c>
      <c r="F31" s="180" t="s">
        <v>18</v>
      </c>
      <c r="G31" s="181"/>
    </row>
    <row r="32" spans="1:7" ht="23.25" x14ac:dyDescent="0.25">
      <c r="A32" s="182" t="s">
        <v>233</v>
      </c>
      <c r="B32" s="183" t="s">
        <v>21</v>
      </c>
      <c r="C32" s="184" t="s">
        <v>263</v>
      </c>
      <c r="D32" s="185">
        <v>200000</v>
      </c>
      <c r="E32" s="185">
        <v>200000</v>
      </c>
      <c r="F32" s="186" t="s">
        <v>18</v>
      </c>
      <c r="G32" s="181"/>
    </row>
    <row r="33" spans="1:7" ht="23.25" x14ac:dyDescent="0.25">
      <c r="A33" s="182" t="s">
        <v>235</v>
      </c>
      <c r="B33" s="183" t="s">
        <v>21</v>
      </c>
      <c r="C33" s="184" t="s">
        <v>264</v>
      </c>
      <c r="D33" s="185">
        <v>200000</v>
      </c>
      <c r="E33" s="185">
        <v>200000</v>
      </c>
      <c r="F33" s="186" t="s">
        <v>18</v>
      </c>
      <c r="G33" s="181"/>
    </row>
    <row r="34" spans="1:7" x14ac:dyDescent="0.25">
      <c r="A34" s="182" t="s">
        <v>237</v>
      </c>
      <c r="B34" s="183" t="s">
        <v>21</v>
      </c>
      <c r="C34" s="184" t="s">
        <v>265</v>
      </c>
      <c r="D34" s="185">
        <v>200000</v>
      </c>
      <c r="E34" s="185">
        <v>200000</v>
      </c>
      <c r="F34" s="186" t="s">
        <v>18</v>
      </c>
      <c r="G34" s="181"/>
    </row>
    <row r="35" spans="1:7" ht="45.75" x14ac:dyDescent="0.25">
      <c r="A35" s="182" t="s">
        <v>266</v>
      </c>
      <c r="B35" s="183" t="s">
        <v>21</v>
      </c>
      <c r="C35" s="184" t="s">
        <v>267</v>
      </c>
      <c r="D35" s="185">
        <v>200000</v>
      </c>
      <c r="E35" s="185">
        <v>200000</v>
      </c>
      <c r="F35" s="186" t="s">
        <v>18</v>
      </c>
      <c r="G35" s="181"/>
    </row>
    <row r="36" spans="1:7" x14ac:dyDescent="0.25">
      <c r="A36" s="182" t="s">
        <v>268</v>
      </c>
      <c r="B36" s="183" t="s">
        <v>21</v>
      </c>
      <c r="C36" s="184" t="s">
        <v>269</v>
      </c>
      <c r="D36" s="185">
        <v>200000</v>
      </c>
      <c r="E36" s="185">
        <v>200000</v>
      </c>
      <c r="F36" s="186" t="s">
        <v>18</v>
      </c>
      <c r="G36" s="181"/>
    </row>
    <row r="37" spans="1:7" x14ac:dyDescent="0.25">
      <c r="A37" s="182" t="s">
        <v>217</v>
      </c>
      <c r="B37" s="183" t="s">
        <v>21</v>
      </c>
      <c r="C37" s="184" t="s">
        <v>270</v>
      </c>
      <c r="D37" s="185">
        <v>200000</v>
      </c>
      <c r="E37" s="185">
        <v>200000</v>
      </c>
      <c r="F37" s="186" t="s">
        <v>18</v>
      </c>
      <c r="G37" s="181"/>
    </row>
    <row r="38" spans="1:7" x14ac:dyDescent="0.25">
      <c r="A38" s="176" t="s">
        <v>271</v>
      </c>
      <c r="B38" s="177" t="s">
        <v>21</v>
      </c>
      <c r="C38" s="178" t="s">
        <v>272</v>
      </c>
      <c r="D38" s="179">
        <v>3162029.2</v>
      </c>
      <c r="E38" s="179" t="s">
        <v>18</v>
      </c>
      <c r="F38" s="180">
        <v>3162029.2</v>
      </c>
      <c r="G38" s="181"/>
    </row>
    <row r="39" spans="1:7" x14ac:dyDescent="0.25">
      <c r="A39" s="182" t="s">
        <v>273</v>
      </c>
      <c r="B39" s="183" t="s">
        <v>21</v>
      </c>
      <c r="C39" s="184" t="s">
        <v>274</v>
      </c>
      <c r="D39" s="185">
        <v>3162029.2</v>
      </c>
      <c r="E39" s="185" t="s">
        <v>18</v>
      </c>
      <c r="F39" s="186">
        <v>3162029.2</v>
      </c>
      <c r="G39" s="181"/>
    </row>
    <row r="40" spans="1:7" x14ac:dyDescent="0.25">
      <c r="A40" s="182" t="s">
        <v>237</v>
      </c>
      <c r="B40" s="183" t="s">
        <v>21</v>
      </c>
      <c r="C40" s="184" t="s">
        <v>275</v>
      </c>
      <c r="D40" s="185">
        <v>3162029.2</v>
      </c>
      <c r="E40" s="185" t="s">
        <v>18</v>
      </c>
      <c r="F40" s="186">
        <v>3162029.2</v>
      </c>
      <c r="G40" s="181"/>
    </row>
    <row r="41" spans="1:7" x14ac:dyDescent="0.25">
      <c r="A41" s="182" t="s">
        <v>237</v>
      </c>
      <c r="B41" s="183" t="s">
        <v>21</v>
      </c>
      <c r="C41" s="184" t="s">
        <v>276</v>
      </c>
      <c r="D41" s="185">
        <v>3162029.2</v>
      </c>
      <c r="E41" s="185" t="s">
        <v>18</v>
      </c>
      <c r="F41" s="186">
        <v>3162029.2</v>
      </c>
      <c r="G41" s="181"/>
    </row>
    <row r="42" spans="1:7" ht="23.25" x14ac:dyDescent="0.25">
      <c r="A42" s="182" t="s">
        <v>277</v>
      </c>
      <c r="B42" s="183" t="s">
        <v>21</v>
      </c>
      <c r="C42" s="184" t="s">
        <v>278</v>
      </c>
      <c r="D42" s="185">
        <v>3162029.2</v>
      </c>
      <c r="E42" s="185" t="s">
        <v>18</v>
      </c>
      <c r="F42" s="186">
        <v>3162029.2</v>
      </c>
      <c r="G42" s="181"/>
    </row>
    <row r="43" spans="1:7" x14ac:dyDescent="0.25">
      <c r="A43" s="182" t="s">
        <v>255</v>
      </c>
      <c r="B43" s="183" t="s">
        <v>21</v>
      </c>
      <c r="C43" s="184" t="s">
        <v>279</v>
      </c>
      <c r="D43" s="185">
        <v>3162029.2</v>
      </c>
      <c r="E43" s="185" t="s">
        <v>18</v>
      </c>
      <c r="F43" s="186">
        <v>3162029.2</v>
      </c>
      <c r="G43" s="181"/>
    </row>
    <row r="44" spans="1:7" x14ac:dyDescent="0.25">
      <c r="A44" s="182" t="s">
        <v>280</v>
      </c>
      <c r="B44" s="183" t="s">
        <v>21</v>
      </c>
      <c r="C44" s="184" t="s">
        <v>281</v>
      </c>
      <c r="D44" s="185">
        <v>3162029.2</v>
      </c>
      <c r="E44" s="185" t="s">
        <v>18</v>
      </c>
      <c r="F44" s="186">
        <v>3162029.2</v>
      </c>
      <c r="G44" s="181"/>
    </row>
    <row r="45" spans="1:7" x14ac:dyDescent="0.25">
      <c r="A45" s="176" t="s">
        <v>282</v>
      </c>
      <c r="B45" s="177" t="s">
        <v>21</v>
      </c>
      <c r="C45" s="178" t="s">
        <v>283</v>
      </c>
      <c r="D45" s="179">
        <v>55383600</v>
      </c>
      <c r="E45" s="179">
        <v>24739198.060000002</v>
      </c>
      <c r="F45" s="180">
        <v>30644401.939999998</v>
      </c>
      <c r="G45" s="181"/>
    </row>
    <row r="46" spans="1:7" ht="23.25" x14ac:dyDescent="0.25">
      <c r="A46" s="182" t="s">
        <v>284</v>
      </c>
      <c r="B46" s="183" t="s">
        <v>21</v>
      </c>
      <c r="C46" s="184" t="s">
        <v>285</v>
      </c>
      <c r="D46" s="185">
        <v>20478500</v>
      </c>
      <c r="E46" s="185">
        <v>9592807.9199999999</v>
      </c>
      <c r="F46" s="186">
        <v>10885692.08</v>
      </c>
      <c r="G46" s="181"/>
    </row>
    <row r="47" spans="1:7" x14ac:dyDescent="0.25">
      <c r="A47" s="182" t="s">
        <v>286</v>
      </c>
      <c r="B47" s="183" t="s">
        <v>21</v>
      </c>
      <c r="C47" s="184" t="s">
        <v>287</v>
      </c>
      <c r="D47" s="185">
        <v>20478500</v>
      </c>
      <c r="E47" s="185">
        <v>9592807.9199999999</v>
      </c>
      <c r="F47" s="186">
        <v>10885692.08</v>
      </c>
      <c r="G47" s="181"/>
    </row>
    <row r="48" spans="1:7" ht="23.25" x14ac:dyDescent="0.25">
      <c r="A48" s="182" t="s">
        <v>292</v>
      </c>
      <c r="B48" s="183" t="s">
        <v>21</v>
      </c>
      <c r="C48" s="184" t="s">
        <v>293</v>
      </c>
      <c r="D48" s="185">
        <v>20478500</v>
      </c>
      <c r="E48" s="185">
        <v>9592807.9199999999</v>
      </c>
      <c r="F48" s="186">
        <v>10885692.08</v>
      </c>
      <c r="G48" s="181"/>
    </row>
    <row r="49" spans="1:7" ht="23.25" x14ac:dyDescent="0.25">
      <c r="A49" s="182" t="s">
        <v>294</v>
      </c>
      <c r="B49" s="183" t="s">
        <v>21</v>
      </c>
      <c r="C49" s="184" t="s">
        <v>295</v>
      </c>
      <c r="D49" s="185">
        <v>20478500</v>
      </c>
      <c r="E49" s="185">
        <v>9592807.9199999999</v>
      </c>
      <c r="F49" s="186">
        <v>10885692.08</v>
      </c>
      <c r="G49" s="181"/>
    </row>
    <row r="50" spans="1:7" ht="45.75" x14ac:dyDescent="0.25">
      <c r="A50" s="182" t="s">
        <v>241</v>
      </c>
      <c r="B50" s="183" t="s">
        <v>21</v>
      </c>
      <c r="C50" s="184" t="s">
        <v>296</v>
      </c>
      <c r="D50" s="185">
        <v>20478500</v>
      </c>
      <c r="E50" s="185">
        <v>9592807.9199999999</v>
      </c>
      <c r="F50" s="186">
        <v>10885692.08</v>
      </c>
      <c r="G50" s="181"/>
    </row>
    <row r="51" spans="1:7" x14ac:dyDescent="0.25">
      <c r="A51" s="182" t="s">
        <v>297</v>
      </c>
      <c r="B51" s="183" t="s">
        <v>21</v>
      </c>
      <c r="C51" s="184" t="s">
        <v>298</v>
      </c>
      <c r="D51" s="185">
        <v>20478500</v>
      </c>
      <c r="E51" s="185">
        <v>9592807.9199999999</v>
      </c>
      <c r="F51" s="186">
        <v>10885692.08</v>
      </c>
      <c r="G51" s="181"/>
    </row>
    <row r="52" spans="1:7" x14ac:dyDescent="0.25">
      <c r="A52" s="182" t="s">
        <v>299</v>
      </c>
      <c r="B52" s="183" t="s">
        <v>21</v>
      </c>
      <c r="C52" s="184" t="s">
        <v>300</v>
      </c>
      <c r="D52" s="185">
        <v>15725495</v>
      </c>
      <c r="E52" s="185">
        <v>7525066.1200000001</v>
      </c>
      <c r="F52" s="186">
        <v>8200428.8799999999</v>
      </c>
      <c r="G52" s="181"/>
    </row>
    <row r="53" spans="1:7" ht="34.5" x14ac:dyDescent="0.25">
      <c r="A53" s="182" t="s">
        <v>301</v>
      </c>
      <c r="B53" s="183" t="s">
        <v>21</v>
      </c>
      <c r="C53" s="184" t="s">
        <v>302</v>
      </c>
      <c r="D53" s="185">
        <v>4753005</v>
      </c>
      <c r="E53" s="185">
        <v>2067741.8</v>
      </c>
      <c r="F53" s="186">
        <v>2685263.2</v>
      </c>
      <c r="G53" s="181"/>
    </row>
    <row r="54" spans="1:7" ht="23.25" x14ac:dyDescent="0.25">
      <c r="A54" s="182" t="s">
        <v>303</v>
      </c>
      <c r="B54" s="183" t="s">
        <v>21</v>
      </c>
      <c r="C54" s="184" t="s">
        <v>304</v>
      </c>
      <c r="D54" s="185">
        <v>2000000</v>
      </c>
      <c r="E54" s="185">
        <v>434140</v>
      </c>
      <c r="F54" s="186">
        <v>1565860</v>
      </c>
      <c r="G54" s="181"/>
    </row>
    <row r="55" spans="1:7" x14ac:dyDescent="0.25">
      <c r="A55" s="182" t="s">
        <v>286</v>
      </c>
      <c r="B55" s="183" t="s">
        <v>21</v>
      </c>
      <c r="C55" s="184" t="s">
        <v>305</v>
      </c>
      <c r="D55" s="185">
        <v>2000000</v>
      </c>
      <c r="E55" s="185">
        <v>434140</v>
      </c>
      <c r="F55" s="186">
        <v>1565860</v>
      </c>
      <c r="G55" s="181"/>
    </row>
    <row r="56" spans="1:7" ht="34.5" x14ac:dyDescent="0.25">
      <c r="A56" s="182" t="s">
        <v>306</v>
      </c>
      <c r="B56" s="183" t="s">
        <v>21</v>
      </c>
      <c r="C56" s="184" t="s">
        <v>307</v>
      </c>
      <c r="D56" s="185">
        <v>1300000</v>
      </c>
      <c r="E56" s="185">
        <v>244140</v>
      </c>
      <c r="F56" s="186">
        <v>1055860</v>
      </c>
      <c r="G56" s="181"/>
    </row>
    <row r="57" spans="1:7" ht="57" x14ac:dyDescent="0.25">
      <c r="A57" s="182" t="s">
        <v>308</v>
      </c>
      <c r="B57" s="183" t="s">
        <v>21</v>
      </c>
      <c r="C57" s="184" t="s">
        <v>309</v>
      </c>
      <c r="D57" s="185">
        <v>1300000</v>
      </c>
      <c r="E57" s="185">
        <v>244140</v>
      </c>
      <c r="F57" s="186">
        <v>1055860</v>
      </c>
      <c r="G57" s="181"/>
    </row>
    <row r="58" spans="1:7" ht="23.25" x14ac:dyDescent="0.25">
      <c r="A58" s="182" t="s">
        <v>249</v>
      </c>
      <c r="B58" s="183" t="s">
        <v>21</v>
      </c>
      <c r="C58" s="184" t="s">
        <v>310</v>
      </c>
      <c r="D58" s="185">
        <v>1300000</v>
      </c>
      <c r="E58" s="185">
        <v>244140</v>
      </c>
      <c r="F58" s="186">
        <v>1055860</v>
      </c>
      <c r="G58" s="181"/>
    </row>
    <row r="59" spans="1:7" ht="23.25" x14ac:dyDescent="0.25">
      <c r="A59" s="182" t="s">
        <v>251</v>
      </c>
      <c r="B59" s="183" t="s">
        <v>21</v>
      </c>
      <c r="C59" s="184" t="s">
        <v>311</v>
      </c>
      <c r="D59" s="185">
        <v>1300000</v>
      </c>
      <c r="E59" s="185">
        <v>244140</v>
      </c>
      <c r="F59" s="186">
        <v>1055860</v>
      </c>
      <c r="G59" s="181"/>
    </row>
    <row r="60" spans="1:7" x14ac:dyDescent="0.25">
      <c r="A60" s="182" t="s">
        <v>253</v>
      </c>
      <c r="B60" s="183" t="s">
        <v>21</v>
      </c>
      <c r="C60" s="184" t="s">
        <v>312</v>
      </c>
      <c r="D60" s="185">
        <v>800000</v>
      </c>
      <c r="E60" s="185">
        <v>244140</v>
      </c>
      <c r="F60" s="186">
        <v>555860</v>
      </c>
      <c r="G60" s="181"/>
    </row>
    <row r="61" spans="1:7" x14ac:dyDescent="0.25">
      <c r="A61" s="182" t="s">
        <v>253</v>
      </c>
      <c r="B61" s="183" t="s">
        <v>21</v>
      </c>
      <c r="C61" s="184" t="s">
        <v>313</v>
      </c>
      <c r="D61" s="185">
        <v>500000</v>
      </c>
      <c r="E61" s="185" t="s">
        <v>18</v>
      </c>
      <c r="F61" s="186">
        <v>500000</v>
      </c>
      <c r="G61" s="181"/>
    </row>
    <row r="62" spans="1:7" ht="34.5" x14ac:dyDescent="0.25">
      <c r="A62" s="182" t="s">
        <v>314</v>
      </c>
      <c r="B62" s="183" t="s">
        <v>21</v>
      </c>
      <c r="C62" s="184" t="s">
        <v>315</v>
      </c>
      <c r="D62" s="185">
        <v>700000</v>
      </c>
      <c r="E62" s="185">
        <v>190000</v>
      </c>
      <c r="F62" s="186">
        <v>510000</v>
      </c>
      <c r="G62" s="181"/>
    </row>
    <row r="63" spans="1:7" ht="23.25" x14ac:dyDescent="0.25">
      <c r="A63" s="182" t="s">
        <v>316</v>
      </c>
      <c r="B63" s="183" t="s">
        <v>21</v>
      </c>
      <c r="C63" s="184" t="s">
        <v>317</v>
      </c>
      <c r="D63" s="185">
        <v>700000</v>
      </c>
      <c r="E63" s="185">
        <v>190000</v>
      </c>
      <c r="F63" s="186">
        <v>510000</v>
      </c>
      <c r="G63" s="181"/>
    </row>
    <row r="64" spans="1:7" ht="23.25" x14ac:dyDescent="0.25">
      <c r="A64" s="182" t="s">
        <v>289</v>
      </c>
      <c r="B64" s="183" t="s">
        <v>21</v>
      </c>
      <c r="C64" s="184" t="s">
        <v>318</v>
      </c>
      <c r="D64" s="185">
        <v>700000</v>
      </c>
      <c r="E64" s="185">
        <v>190000</v>
      </c>
      <c r="F64" s="186">
        <v>510000</v>
      </c>
      <c r="G64" s="181"/>
    </row>
    <row r="65" spans="1:7" ht="45.75" x14ac:dyDescent="0.25">
      <c r="A65" s="182" t="s">
        <v>319</v>
      </c>
      <c r="B65" s="183" t="s">
        <v>21</v>
      </c>
      <c r="C65" s="184" t="s">
        <v>320</v>
      </c>
      <c r="D65" s="185">
        <v>700000</v>
      </c>
      <c r="E65" s="185">
        <v>190000</v>
      </c>
      <c r="F65" s="186">
        <v>510000</v>
      </c>
      <c r="G65" s="181"/>
    </row>
    <row r="66" spans="1:7" ht="23.25" x14ac:dyDescent="0.25">
      <c r="A66" s="182" t="s">
        <v>321</v>
      </c>
      <c r="B66" s="183" t="s">
        <v>21</v>
      </c>
      <c r="C66" s="184" t="s">
        <v>322</v>
      </c>
      <c r="D66" s="185">
        <v>700000</v>
      </c>
      <c r="E66" s="185">
        <v>190000</v>
      </c>
      <c r="F66" s="186">
        <v>510000</v>
      </c>
      <c r="G66" s="181"/>
    </row>
    <row r="67" spans="1:7" x14ac:dyDescent="0.25">
      <c r="A67" s="182" t="s">
        <v>273</v>
      </c>
      <c r="B67" s="183" t="s">
        <v>21</v>
      </c>
      <c r="C67" s="184" t="s">
        <v>323</v>
      </c>
      <c r="D67" s="185">
        <v>32905100</v>
      </c>
      <c r="E67" s="185">
        <v>14712250.140000001</v>
      </c>
      <c r="F67" s="186">
        <v>18192849.859999999</v>
      </c>
      <c r="G67" s="181"/>
    </row>
    <row r="68" spans="1:7" x14ac:dyDescent="0.25">
      <c r="A68" s="182" t="s">
        <v>237</v>
      </c>
      <c r="B68" s="183" t="s">
        <v>21</v>
      </c>
      <c r="C68" s="184" t="s">
        <v>324</v>
      </c>
      <c r="D68" s="185">
        <v>32905100</v>
      </c>
      <c r="E68" s="185">
        <v>14712250.140000001</v>
      </c>
      <c r="F68" s="186">
        <v>18192849.859999999</v>
      </c>
      <c r="G68" s="181"/>
    </row>
    <row r="69" spans="1:7" x14ac:dyDescent="0.25">
      <c r="A69" s="182" t="s">
        <v>237</v>
      </c>
      <c r="B69" s="183" t="s">
        <v>21</v>
      </c>
      <c r="C69" s="184" t="s">
        <v>325</v>
      </c>
      <c r="D69" s="185">
        <v>32905100</v>
      </c>
      <c r="E69" s="185">
        <v>14712250.140000001</v>
      </c>
      <c r="F69" s="186">
        <v>18192849.859999999</v>
      </c>
      <c r="G69" s="181"/>
    </row>
    <row r="70" spans="1:7" x14ac:dyDescent="0.25">
      <c r="A70" s="182" t="s">
        <v>326</v>
      </c>
      <c r="B70" s="183" t="s">
        <v>21</v>
      </c>
      <c r="C70" s="184" t="s">
        <v>327</v>
      </c>
      <c r="D70" s="185">
        <v>18068600</v>
      </c>
      <c r="E70" s="185">
        <v>8901363.3200000003</v>
      </c>
      <c r="F70" s="186">
        <v>9167236.6799999997</v>
      </c>
      <c r="G70" s="181"/>
    </row>
    <row r="71" spans="1:7" ht="45.75" x14ac:dyDescent="0.25">
      <c r="A71" s="182" t="s">
        <v>241</v>
      </c>
      <c r="B71" s="183" t="s">
        <v>21</v>
      </c>
      <c r="C71" s="184" t="s">
        <v>328</v>
      </c>
      <c r="D71" s="185">
        <v>16787485.530000001</v>
      </c>
      <c r="E71" s="185">
        <v>8009903.8799999999</v>
      </c>
      <c r="F71" s="186">
        <v>8777581.6500000004</v>
      </c>
      <c r="G71" s="181"/>
    </row>
    <row r="72" spans="1:7" x14ac:dyDescent="0.25">
      <c r="A72" s="182" t="s">
        <v>297</v>
      </c>
      <c r="B72" s="183" t="s">
        <v>21</v>
      </c>
      <c r="C72" s="184" t="s">
        <v>329</v>
      </c>
      <c r="D72" s="185">
        <v>16787485.530000001</v>
      </c>
      <c r="E72" s="185">
        <v>8009903.8799999999</v>
      </c>
      <c r="F72" s="186">
        <v>8777581.6500000004</v>
      </c>
      <c r="G72" s="181"/>
    </row>
    <row r="73" spans="1:7" x14ac:dyDescent="0.25">
      <c r="A73" s="182" t="s">
        <v>299</v>
      </c>
      <c r="B73" s="183" t="s">
        <v>21</v>
      </c>
      <c r="C73" s="184" t="s">
        <v>330</v>
      </c>
      <c r="D73" s="185">
        <v>12907040.529999999</v>
      </c>
      <c r="E73" s="185">
        <v>6247370.1500000004</v>
      </c>
      <c r="F73" s="186">
        <v>6659670.3799999999</v>
      </c>
      <c r="G73" s="181"/>
    </row>
    <row r="74" spans="1:7" ht="34.5" x14ac:dyDescent="0.25">
      <c r="A74" s="182" t="s">
        <v>301</v>
      </c>
      <c r="B74" s="183" t="s">
        <v>21</v>
      </c>
      <c r="C74" s="184" t="s">
        <v>331</v>
      </c>
      <c r="D74" s="185">
        <v>3880445</v>
      </c>
      <c r="E74" s="185">
        <v>1762533.73</v>
      </c>
      <c r="F74" s="186">
        <v>2117911.27</v>
      </c>
      <c r="G74" s="181"/>
    </row>
    <row r="75" spans="1:7" ht="23.25" x14ac:dyDescent="0.25">
      <c r="A75" s="182" t="s">
        <v>249</v>
      </c>
      <c r="B75" s="183" t="s">
        <v>21</v>
      </c>
      <c r="C75" s="184" t="s">
        <v>332</v>
      </c>
      <c r="D75" s="185">
        <v>1257231.6499999999</v>
      </c>
      <c r="E75" s="185">
        <v>871001.63</v>
      </c>
      <c r="F75" s="186">
        <v>386230.02</v>
      </c>
      <c r="G75" s="181"/>
    </row>
    <row r="76" spans="1:7" ht="23.25" x14ac:dyDescent="0.25">
      <c r="A76" s="182" t="s">
        <v>251</v>
      </c>
      <c r="B76" s="183" t="s">
        <v>21</v>
      </c>
      <c r="C76" s="184" t="s">
        <v>333</v>
      </c>
      <c r="D76" s="185">
        <v>1257231.6499999999</v>
      </c>
      <c r="E76" s="185">
        <v>871001.63</v>
      </c>
      <c r="F76" s="186">
        <v>386230.02</v>
      </c>
      <c r="G76" s="181"/>
    </row>
    <row r="77" spans="1:7" x14ac:dyDescent="0.25">
      <c r="A77" s="182" t="s">
        <v>253</v>
      </c>
      <c r="B77" s="183" t="s">
        <v>21</v>
      </c>
      <c r="C77" s="184" t="s">
        <v>334</v>
      </c>
      <c r="D77" s="185">
        <v>981231.65</v>
      </c>
      <c r="E77" s="185">
        <v>616150.75</v>
      </c>
      <c r="F77" s="186">
        <v>365080.9</v>
      </c>
      <c r="G77" s="181"/>
    </row>
    <row r="78" spans="1:7" x14ac:dyDescent="0.25">
      <c r="A78" s="182" t="s">
        <v>335</v>
      </c>
      <c r="B78" s="183" t="s">
        <v>21</v>
      </c>
      <c r="C78" s="184" t="s">
        <v>336</v>
      </c>
      <c r="D78" s="185">
        <v>276000</v>
      </c>
      <c r="E78" s="185">
        <v>254850.88</v>
      </c>
      <c r="F78" s="186">
        <v>21149.119999999999</v>
      </c>
      <c r="G78" s="181"/>
    </row>
    <row r="79" spans="1:7" x14ac:dyDescent="0.25">
      <c r="A79" s="182" t="s">
        <v>343</v>
      </c>
      <c r="B79" s="183" t="s">
        <v>21</v>
      </c>
      <c r="C79" s="184" t="s">
        <v>1110</v>
      </c>
      <c r="D79" s="185">
        <v>7114.47</v>
      </c>
      <c r="E79" s="185">
        <v>7114.47</v>
      </c>
      <c r="F79" s="186" t="s">
        <v>18</v>
      </c>
      <c r="G79" s="181"/>
    </row>
    <row r="80" spans="1:7" ht="23.25" x14ac:dyDescent="0.25">
      <c r="A80" s="182" t="s">
        <v>671</v>
      </c>
      <c r="B80" s="183" t="s">
        <v>21</v>
      </c>
      <c r="C80" s="184" t="s">
        <v>1109</v>
      </c>
      <c r="D80" s="185">
        <v>7114.47</v>
      </c>
      <c r="E80" s="185">
        <v>7114.47</v>
      </c>
      <c r="F80" s="186" t="s">
        <v>18</v>
      </c>
      <c r="G80" s="181"/>
    </row>
    <row r="81" spans="1:7" ht="23.25" x14ac:dyDescent="0.25">
      <c r="A81" s="182" t="s">
        <v>1108</v>
      </c>
      <c r="B81" s="183" t="s">
        <v>21</v>
      </c>
      <c r="C81" s="184" t="s">
        <v>1107</v>
      </c>
      <c r="D81" s="185">
        <v>7114.47</v>
      </c>
      <c r="E81" s="185">
        <v>7114.47</v>
      </c>
      <c r="F81" s="186" t="s">
        <v>18</v>
      </c>
      <c r="G81" s="181"/>
    </row>
    <row r="82" spans="1:7" x14ac:dyDescent="0.25">
      <c r="A82" s="182" t="s">
        <v>255</v>
      </c>
      <c r="B82" s="183" t="s">
        <v>21</v>
      </c>
      <c r="C82" s="184" t="s">
        <v>337</v>
      </c>
      <c r="D82" s="185">
        <v>16768.349999999999</v>
      </c>
      <c r="E82" s="185">
        <v>13343.34</v>
      </c>
      <c r="F82" s="186">
        <v>3425.01</v>
      </c>
      <c r="G82" s="181"/>
    </row>
    <row r="83" spans="1:7" x14ac:dyDescent="0.25">
      <c r="A83" s="182" t="s">
        <v>257</v>
      </c>
      <c r="B83" s="183" t="s">
        <v>21</v>
      </c>
      <c r="C83" s="184" t="s">
        <v>338</v>
      </c>
      <c r="D83" s="185">
        <v>16768.349999999999</v>
      </c>
      <c r="E83" s="185">
        <v>13343.34</v>
      </c>
      <c r="F83" s="186">
        <v>3425.01</v>
      </c>
      <c r="G83" s="181"/>
    </row>
    <row r="84" spans="1:7" x14ac:dyDescent="0.25">
      <c r="A84" s="182" t="s">
        <v>339</v>
      </c>
      <c r="B84" s="183" t="s">
        <v>21</v>
      </c>
      <c r="C84" s="184" t="s">
        <v>340</v>
      </c>
      <c r="D84" s="185">
        <v>5900</v>
      </c>
      <c r="E84" s="185">
        <v>2900</v>
      </c>
      <c r="F84" s="186">
        <v>3000</v>
      </c>
      <c r="G84" s="181"/>
    </row>
    <row r="85" spans="1:7" x14ac:dyDescent="0.25">
      <c r="A85" s="182" t="s">
        <v>259</v>
      </c>
      <c r="B85" s="183" t="s">
        <v>21</v>
      </c>
      <c r="C85" s="184" t="s">
        <v>1106</v>
      </c>
      <c r="D85" s="185">
        <v>10868.35</v>
      </c>
      <c r="E85" s="185">
        <v>10443.34</v>
      </c>
      <c r="F85" s="186">
        <v>425.01</v>
      </c>
      <c r="G85" s="181"/>
    </row>
    <row r="86" spans="1:7" ht="34.5" x14ac:dyDescent="0.25">
      <c r="A86" s="182" t="s">
        <v>341</v>
      </c>
      <c r="B86" s="183" t="s">
        <v>21</v>
      </c>
      <c r="C86" s="184" t="s">
        <v>342</v>
      </c>
      <c r="D86" s="185">
        <v>658500</v>
      </c>
      <c r="E86" s="185">
        <v>238000</v>
      </c>
      <c r="F86" s="186">
        <v>420500</v>
      </c>
      <c r="G86" s="181"/>
    </row>
    <row r="87" spans="1:7" x14ac:dyDescent="0.25">
      <c r="A87" s="182" t="s">
        <v>343</v>
      </c>
      <c r="B87" s="183" t="s">
        <v>21</v>
      </c>
      <c r="C87" s="184" t="s">
        <v>344</v>
      </c>
      <c r="D87" s="185">
        <v>658500</v>
      </c>
      <c r="E87" s="185">
        <v>238000</v>
      </c>
      <c r="F87" s="186">
        <v>420500</v>
      </c>
      <c r="G87" s="181"/>
    </row>
    <row r="88" spans="1:7" ht="23.25" x14ac:dyDescent="0.25">
      <c r="A88" s="182" t="s">
        <v>345</v>
      </c>
      <c r="B88" s="183" t="s">
        <v>21</v>
      </c>
      <c r="C88" s="184" t="s">
        <v>346</v>
      </c>
      <c r="D88" s="185">
        <v>658500</v>
      </c>
      <c r="E88" s="185">
        <v>238000</v>
      </c>
      <c r="F88" s="186">
        <v>420500</v>
      </c>
      <c r="G88" s="181"/>
    </row>
    <row r="89" spans="1:7" ht="57" x14ac:dyDescent="0.25">
      <c r="A89" s="182" t="s">
        <v>1201</v>
      </c>
      <c r="B89" s="183" t="s">
        <v>21</v>
      </c>
      <c r="C89" s="184" t="s">
        <v>1202</v>
      </c>
      <c r="D89" s="185">
        <v>2300000</v>
      </c>
      <c r="E89" s="185">
        <v>690000</v>
      </c>
      <c r="F89" s="186">
        <v>1610000</v>
      </c>
      <c r="G89" s="181"/>
    </row>
    <row r="90" spans="1:7" ht="23.25" x14ac:dyDescent="0.25">
      <c r="A90" s="182" t="s">
        <v>289</v>
      </c>
      <c r="B90" s="183" t="s">
        <v>21</v>
      </c>
      <c r="C90" s="184" t="s">
        <v>1203</v>
      </c>
      <c r="D90" s="185">
        <v>2300000</v>
      </c>
      <c r="E90" s="185">
        <v>690000</v>
      </c>
      <c r="F90" s="186">
        <v>1610000</v>
      </c>
      <c r="G90" s="181"/>
    </row>
    <row r="91" spans="1:7" ht="45.75" x14ac:dyDescent="0.25">
      <c r="A91" s="182" t="s">
        <v>319</v>
      </c>
      <c r="B91" s="183" t="s">
        <v>21</v>
      </c>
      <c r="C91" s="184" t="s">
        <v>1204</v>
      </c>
      <c r="D91" s="185">
        <v>2300000</v>
      </c>
      <c r="E91" s="185">
        <v>690000</v>
      </c>
      <c r="F91" s="186">
        <v>1610000</v>
      </c>
      <c r="G91" s="181"/>
    </row>
    <row r="92" spans="1:7" ht="23.25" x14ac:dyDescent="0.25">
      <c r="A92" s="182" t="s">
        <v>321</v>
      </c>
      <c r="B92" s="183" t="s">
        <v>21</v>
      </c>
      <c r="C92" s="184" t="s">
        <v>1205</v>
      </c>
      <c r="D92" s="185">
        <v>2300000</v>
      </c>
      <c r="E92" s="185">
        <v>690000</v>
      </c>
      <c r="F92" s="186">
        <v>1610000</v>
      </c>
      <c r="G92" s="181"/>
    </row>
    <row r="93" spans="1:7" ht="23.25" x14ac:dyDescent="0.25">
      <c r="A93" s="182" t="s">
        <v>347</v>
      </c>
      <c r="B93" s="183" t="s">
        <v>21</v>
      </c>
      <c r="C93" s="184" t="s">
        <v>348</v>
      </c>
      <c r="D93" s="185">
        <v>250000</v>
      </c>
      <c r="E93" s="185">
        <v>71039.899999999994</v>
      </c>
      <c r="F93" s="186">
        <v>178960.1</v>
      </c>
      <c r="G93" s="181"/>
    </row>
    <row r="94" spans="1:7" ht="23.25" x14ac:dyDescent="0.25">
      <c r="A94" s="182" t="s">
        <v>249</v>
      </c>
      <c r="B94" s="183" t="s">
        <v>21</v>
      </c>
      <c r="C94" s="184" t="s">
        <v>349</v>
      </c>
      <c r="D94" s="185">
        <v>250000</v>
      </c>
      <c r="E94" s="185">
        <v>71039.899999999994</v>
      </c>
      <c r="F94" s="186">
        <v>178960.1</v>
      </c>
      <c r="G94" s="181"/>
    </row>
    <row r="95" spans="1:7" ht="23.25" x14ac:dyDescent="0.25">
      <c r="A95" s="182" t="s">
        <v>251</v>
      </c>
      <c r="B95" s="183" t="s">
        <v>21</v>
      </c>
      <c r="C95" s="184" t="s">
        <v>350</v>
      </c>
      <c r="D95" s="185">
        <v>250000</v>
      </c>
      <c r="E95" s="185">
        <v>71039.899999999994</v>
      </c>
      <c r="F95" s="186">
        <v>178960.1</v>
      </c>
      <c r="G95" s="181"/>
    </row>
    <row r="96" spans="1:7" x14ac:dyDescent="0.25">
      <c r="A96" s="182" t="s">
        <v>253</v>
      </c>
      <c r="B96" s="183" t="s">
        <v>21</v>
      </c>
      <c r="C96" s="184" t="s">
        <v>351</v>
      </c>
      <c r="D96" s="185">
        <v>250000</v>
      </c>
      <c r="E96" s="185">
        <v>71039.899999999994</v>
      </c>
      <c r="F96" s="186">
        <v>178960.1</v>
      </c>
      <c r="G96" s="181"/>
    </row>
    <row r="97" spans="1:7" x14ac:dyDescent="0.25">
      <c r="A97" s="182" t="s">
        <v>352</v>
      </c>
      <c r="B97" s="183" t="s">
        <v>21</v>
      </c>
      <c r="C97" s="184" t="s">
        <v>353</v>
      </c>
      <c r="D97" s="185">
        <v>5536000</v>
      </c>
      <c r="E97" s="185">
        <v>1245469.83</v>
      </c>
      <c r="F97" s="186">
        <v>4290530.17</v>
      </c>
      <c r="G97" s="181"/>
    </row>
    <row r="98" spans="1:7" ht="23.25" x14ac:dyDescent="0.25">
      <c r="A98" s="182" t="s">
        <v>249</v>
      </c>
      <c r="B98" s="183" t="s">
        <v>21</v>
      </c>
      <c r="C98" s="184" t="s">
        <v>354</v>
      </c>
      <c r="D98" s="185">
        <v>1756800</v>
      </c>
      <c r="E98" s="185">
        <v>623443.82999999996</v>
      </c>
      <c r="F98" s="186">
        <v>1133356.17</v>
      </c>
      <c r="G98" s="181"/>
    </row>
    <row r="99" spans="1:7" ht="23.25" x14ac:dyDescent="0.25">
      <c r="A99" s="182" t="s">
        <v>251</v>
      </c>
      <c r="B99" s="183" t="s">
        <v>21</v>
      </c>
      <c r="C99" s="184" t="s">
        <v>355</v>
      </c>
      <c r="D99" s="185">
        <v>1756800</v>
      </c>
      <c r="E99" s="185">
        <v>623443.82999999996</v>
      </c>
      <c r="F99" s="186">
        <v>1133356.17</v>
      </c>
      <c r="G99" s="181"/>
    </row>
    <row r="100" spans="1:7" x14ac:dyDescent="0.25">
      <c r="A100" s="182" t="s">
        <v>253</v>
      </c>
      <c r="B100" s="183" t="s">
        <v>21</v>
      </c>
      <c r="C100" s="184" t="s">
        <v>356</v>
      </c>
      <c r="D100" s="185">
        <v>1756800</v>
      </c>
      <c r="E100" s="185">
        <v>623443.82999999996</v>
      </c>
      <c r="F100" s="186">
        <v>1133356.17</v>
      </c>
      <c r="G100" s="181"/>
    </row>
    <row r="101" spans="1:7" x14ac:dyDescent="0.25">
      <c r="A101" s="182" t="s">
        <v>255</v>
      </c>
      <c r="B101" s="183" t="s">
        <v>21</v>
      </c>
      <c r="C101" s="184" t="s">
        <v>357</v>
      </c>
      <c r="D101" s="185">
        <v>3779200</v>
      </c>
      <c r="E101" s="185">
        <v>622026</v>
      </c>
      <c r="F101" s="186">
        <v>3157174</v>
      </c>
      <c r="G101" s="181"/>
    </row>
    <row r="102" spans="1:7" x14ac:dyDescent="0.25">
      <c r="A102" s="182" t="s">
        <v>257</v>
      </c>
      <c r="B102" s="183" t="s">
        <v>21</v>
      </c>
      <c r="C102" s="184" t="s">
        <v>358</v>
      </c>
      <c r="D102" s="185">
        <v>3779200</v>
      </c>
      <c r="E102" s="185">
        <v>622026</v>
      </c>
      <c r="F102" s="186">
        <v>3157174</v>
      </c>
      <c r="G102" s="181"/>
    </row>
    <row r="103" spans="1:7" ht="23.25" x14ac:dyDescent="0.25">
      <c r="A103" s="182" t="s">
        <v>961</v>
      </c>
      <c r="B103" s="183" t="s">
        <v>21</v>
      </c>
      <c r="C103" s="184" t="s">
        <v>962</v>
      </c>
      <c r="D103" s="185">
        <v>3463600</v>
      </c>
      <c r="E103" s="185">
        <v>506493</v>
      </c>
      <c r="F103" s="186">
        <v>2957107</v>
      </c>
      <c r="G103" s="181"/>
    </row>
    <row r="104" spans="1:7" x14ac:dyDescent="0.25">
      <c r="A104" s="182" t="s">
        <v>259</v>
      </c>
      <c r="B104" s="183" t="s">
        <v>21</v>
      </c>
      <c r="C104" s="184" t="s">
        <v>359</v>
      </c>
      <c r="D104" s="185">
        <v>315600</v>
      </c>
      <c r="E104" s="185">
        <v>115533</v>
      </c>
      <c r="F104" s="186">
        <v>200067</v>
      </c>
      <c r="G104" s="181"/>
    </row>
    <row r="105" spans="1:7" x14ac:dyDescent="0.25">
      <c r="A105" s="182" t="s">
        <v>360</v>
      </c>
      <c r="B105" s="183" t="s">
        <v>21</v>
      </c>
      <c r="C105" s="184" t="s">
        <v>361</v>
      </c>
      <c r="D105" s="185">
        <v>3592000</v>
      </c>
      <c r="E105" s="185">
        <v>1066377.0900000001</v>
      </c>
      <c r="F105" s="186">
        <v>2525622.91</v>
      </c>
      <c r="G105" s="181"/>
    </row>
    <row r="106" spans="1:7" ht="23.25" x14ac:dyDescent="0.25">
      <c r="A106" s="182" t="s">
        <v>249</v>
      </c>
      <c r="B106" s="183" t="s">
        <v>21</v>
      </c>
      <c r="C106" s="184" t="s">
        <v>362</v>
      </c>
      <c r="D106" s="185">
        <v>120000</v>
      </c>
      <c r="E106" s="185">
        <v>32007.74</v>
      </c>
      <c r="F106" s="186">
        <v>87992.26</v>
      </c>
      <c r="G106" s="181"/>
    </row>
    <row r="107" spans="1:7" ht="23.25" x14ac:dyDescent="0.25">
      <c r="A107" s="182" t="s">
        <v>251</v>
      </c>
      <c r="B107" s="183" t="s">
        <v>21</v>
      </c>
      <c r="C107" s="184" t="s">
        <v>363</v>
      </c>
      <c r="D107" s="185">
        <v>120000</v>
      </c>
      <c r="E107" s="185">
        <v>32007.74</v>
      </c>
      <c r="F107" s="186">
        <v>87992.26</v>
      </c>
      <c r="G107" s="181"/>
    </row>
    <row r="108" spans="1:7" x14ac:dyDescent="0.25">
      <c r="A108" s="182" t="s">
        <v>335</v>
      </c>
      <c r="B108" s="183" t="s">
        <v>21</v>
      </c>
      <c r="C108" s="184" t="s">
        <v>364</v>
      </c>
      <c r="D108" s="185">
        <v>120000</v>
      </c>
      <c r="E108" s="185">
        <v>32007.74</v>
      </c>
      <c r="F108" s="186">
        <v>87992.26</v>
      </c>
      <c r="G108" s="181"/>
    </row>
    <row r="109" spans="1:7" ht="23.25" x14ac:dyDescent="0.25">
      <c r="A109" s="182" t="s">
        <v>289</v>
      </c>
      <c r="B109" s="183" t="s">
        <v>21</v>
      </c>
      <c r="C109" s="184" t="s">
        <v>365</v>
      </c>
      <c r="D109" s="185">
        <v>3472000</v>
      </c>
      <c r="E109" s="185">
        <v>1034369.35</v>
      </c>
      <c r="F109" s="186">
        <v>2437630.65</v>
      </c>
      <c r="G109" s="181"/>
    </row>
    <row r="110" spans="1:7" x14ac:dyDescent="0.25">
      <c r="A110" s="182" t="s">
        <v>290</v>
      </c>
      <c r="B110" s="183" t="s">
        <v>21</v>
      </c>
      <c r="C110" s="184" t="s">
        <v>366</v>
      </c>
      <c r="D110" s="185">
        <v>3472000</v>
      </c>
      <c r="E110" s="185">
        <v>1034369.35</v>
      </c>
      <c r="F110" s="186">
        <v>2437630.65</v>
      </c>
      <c r="G110" s="181"/>
    </row>
    <row r="111" spans="1:7" x14ac:dyDescent="0.25">
      <c r="A111" s="182" t="s">
        <v>291</v>
      </c>
      <c r="B111" s="183" t="s">
        <v>21</v>
      </c>
      <c r="C111" s="184" t="s">
        <v>367</v>
      </c>
      <c r="D111" s="185">
        <v>3472000</v>
      </c>
      <c r="E111" s="185">
        <v>1034369.35</v>
      </c>
      <c r="F111" s="186">
        <v>2437630.65</v>
      </c>
      <c r="G111" s="181"/>
    </row>
    <row r="112" spans="1:7" ht="23.25" x14ac:dyDescent="0.25">
      <c r="A112" s="182" t="s">
        <v>277</v>
      </c>
      <c r="B112" s="183" t="s">
        <v>21</v>
      </c>
      <c r="C112" s="184" t="s">
        <v>1105</v>
      </c>
      <c r="D112" s="185">
        <v>2500000</v>
      </c>
      <c r="E112" s="185">
        <v>2500000</v>
      </c>
      <c r="F112" s="186" t="s">
        <v>18</v>
      </c>
      <c r="G112" s="181"/>
    </row>
    <row r="113" spans="1:7" x14ac:dyDescent="0.25">
      <c r="A113" s="182" t="s">
        <v>255</v>
      </c>
      <c r="B113" s="183" t="s">
        <v>21</v>
      </c>
      <c r="C113" s="184" t="s">
        <v>1104</v>
      </c>
      <c r="D113" s="185">
        <v>2500000</v>
      </c>
      <c r="E113" s="185">
        <v>2500000</v>
      </c>
      <c r="F113" s="186" t="s">
        <v>18</v>
      </c>
      <c r="G113" s="181"/>
    </row>
    <row r="114" spans="1:7" x14ac:dyDescent="0.25">
      <c r="A114" s="182" t="s">
        <v>257</v>
      </c>
      <c r="B114" s="183" t="s">
        <v>21</v>
      </c>
      <c r="C114" s="184" t="s">
        <v>1103</v>
      </c>
      <c r="D114" s="185">
        <v>2500000</v>
      </c>
      <c r="E114" s="185">
        <v>2500000</v>
      </c>
      <c r="F114" s="186" t="s">
        <v>18</v>
      </c>
      <c r="G114" s="181"/>
    </row>
    <row r="115" spans="1:7" x14ac:dyDescent="0.25">
      <c r="A115" s="182" t="s">
        <v>259</v>
      </c>
      <c r="B115" s="183" t="s">
        <v>21</v>
      </c>
      <c r="C115" s="184" t="s">
        <v>1102</v>
      </c>
      <c r="D115" s="185">
        <v>2500000</v>
      </c>
      <c r="E115" s="185">
        <v>2500000</v>
      </c>
      <c r="F115" s="186" t="s">
        <v>18</v>
      </c>
      <c r="G115" s="181"/>
    </row>
    <row r="116" spans="1:7" ht="22.5" x14ac:dyDescent="0.25">
      <c r="A116" s="176" t="s">
        <v>369</v>
      </c>
      <c r="B116" s="177" t="s">
        <v>21</v>
      </c>
      <c r="C116" s="178" t="s">
        <v>370</v>
      </c>
      <c r="D116" s="179">
        <v>20301749.800000001</v>
      </c>
      <c r="E116" s="179">
        <v>9045893.8399999999</v>
      </c>
      <c r="F116" s="180">
        <v>11255855.960000001</v>
      </c>
      <c r="G116" s="181"/>
    </row>
    <row r="117" spans="1:7" x14ac:dyDescent="0.25">
      <c r="A117" s="176" t="s">
        <v>371</v>
      </c>
      <c r="B117" s="177" t="s">
        <v>21</v>
      </c>
      <c r="C117" s="178" t="s">
        <v>372</v>
      </c>
      <c r="D117" s="179">
        <v>3034949.8</v>
      </c>
      <c r="E117" s="179">
        <v>360470</v>
      </c>
      <c r="F117" s="180">
        <v>2674479.7999999998</v>
      </c>
      <c r="G117" s="181"/>
    </row>
    <row r="118" spans="1:7" ht="23.25" x14ac:dyDescent="0.25">
      <c r="A118" s="182" t="s">
        <v>373</v>
      </c>
      <c r="B118" s="183" t="s">
        <v>21</v>
      </c>
      <c r="C118" s="184" t="s">
        <v>374</v>
      </c>
      <c r="D118" s="185">
        <v>3034949.8</v>
      </c>
      <c r="E118" s="185">
        <v>360470</v>
      </c>
      <c r="F118" s="186">
        <v>2674479.7999999998</v>
      </c>
      <c r="G118" s="181"/>
    </row>
    <row r="119" spans="1:7" x14ac:dyDescent="0.25">
      <c r="A119" s="182" t="s">
        <v>286</v>
      </c>
      <c r="B119" s="183" t="s">
        <v>21</v>
      </c>
      <c r="C119" s="184" t="s">
        <v>375</v>
      </c>
      <c r="D119" s="185">
        <v>3034949.8</v>
      </c>
      <c r="E119" s="185">
        <v>360470</v>
      </c>
      <c r="F119" s="186">
        <v>2674479.7999999998</v>
      </c>
      <c r="G119" s="181"/>
    </row>
    <row r="120" spans="1:7" ht="23.25" x14ac:dyDescent="0.25">
      <c r="A120" s="182" t="s">
        <v>376</v>
      </c>
      <c r="B120" s="183" t="s">
        <v>21</v>
      </c>
      <c r="C120" s="184" t="s">
        <v>377</v>
      </c>
      <c r="D120" s="185">
        <v>3034949.8</v>
      </c>
      <c r="E120" s="185">
        <v>360470</v>
      </c>
      <c r="F120" s="186">
        <v>2674479.7999999998</v>
      </c>
      <c r="G120" s="181"/>
    </row>
    <row r="121" spans="1:7" x14ac:dyDescent="0.25">
      <c r="A121" s="182" t="s">
        <v>378</v>
      </c>
      <c r="B121" s="183" t="s">
        <v>21</v>
      </c>
      <c r="C121" s="184" t="s">
        <v>379</v>
      </c>
      <c r="D121" s="185">
        <v>872400</v>
      </c>
      <c r="E121" s="185">
        <v>11870</v>
      </c>
      <c r="F121" s="186">
        <v>860530</v>
      </c>
      <c r="G121" s="181"/>
    </row>
    <row r="122" spans="1:7" ht="23.25" x14ac:dyDescent="0.25">
      <c r="A122" s="182" t="s">
        <v>249</v>
      </c>
      <c r="B122" s="183" t="s">
        <v>21</v>
      </c>
      <c r="C122" s="184" t="s">
        <v>380</v>
      </c>
      <c r="D122" s="185">
        <v>872400</v>
      </c>
      <c r="E122" s="185">
        <v>11870</v>
      </c>
      <c r="F122" s="186">
        <v>860530</v>
      </c>
      <c r="G122" s="181"/>
    </row>
    <row r="123" spans="1:7" ht="23.25" x14ac:dyDescent="0.25">
      <c r="A123" s="182" t="s">
        <v>251</v>
      </c>
      <c r="B123" s="183" t="s">
        <v>21</v>
      </c>
      <c r="C123" s="184" t="s">
        <v>381</v>
      </c>
      <c r="D123" s="185">
        <v>872400</v>
      </c>
      <c r="E123" s="185">
        <v>11870</v>
      </c>
      <c r="F123" s="186">
        <v>860530</v>
      </c>
      <c r="G123" s="181"/>
    </row>
    <row r="124" spans="1:7" x14ac:dyDescent="0.25">
      <c r="A124" s="182" t="s">
        <v>253</v>
      </c>
      <c r="B124" s="183" t="s">
        <v>21</v>
      </c>
      <c r="C124" s="184" t="s">
        <v>382</v>
      </c>
      <c r="D124" s="185">
        <v>872400</v>
      </c>
      <c r="E124" s="185">
        <v>11870</v>
      </c>
      <c r="F124" s="186">
        <v>860530</v>
      </c>
      <c r="G124" s="181"/>
    </row>
    <row r="125" spans="1:7" ht="23.25" x14ac:dyDescent="0.25">
      <c r="A125" s="182" t="s">
        <v>1206</v>
      </c>
      <c r="B125" s="183" t="s">
        <v>21</v>
      </c>
      <c r="C125" s="184" t="s">
        <v>1207</v>
      </c>
      <c r="D125" s="185">
        <v>1320169.8</v>
      </c>
      <c r="E125" s="185" t="s">
        <v>18</v>
      </c>
      <c r="F125" s="186">
        <v>1320169.8</v>
      </c>
      <c r="G125" s="181"/>
    </row>
    <row r="126" spans="1:7" ht="23.25" x14ac:dyDescent="0.25">
      <c r="A126" s="182" t="s">
        <v>289</v>
      </c>
      <c r="B126" s="183" t="s">
        <v>21</v>
      </c>
      <c r="C126" s="184" t="s">
        <v>1208</v>
      </c>
      <c r="D126" s="185">
        <v>1320169.8</v>
      </c>
      <c r="E126" s="185" t="s">
        <v>18</v>
      </c>
      <c r="F126" s="186">
        <v>1320169.8</v>
      </c>
      <c r="G126" s="181"/>
    </row>
    <row r="127" spans="1:7" x14ac:dyDescent="0.25">
      <c r="A127" s="182" t="s">
        <v>290</v>
      </c>
      <c r="B127" s="183" t="s">
        <v>21</v>
      </c>
      <c r="C127" s="184" t="s">
        <v>1209</v>
      </c>
      <c r="D127" s="185">
        <v>1320169.8</v>
      </c>
      <c r="E127" s="185" t="s">
        <v>18</v>
      </c>
      <c r="F127" s="186">
        <v>1320169.8</v>
      </c>
      <c r="G127" s="181"/>
    </row>
    <row r="128" spans="1:7" x14ac:dyDescent="0.25">
      <c r="A128" s="182" t="s">
        <v>291</v>
      </c>
      <c r="B128" s="183" t="s">
        <v>21</v>
      </c>
      <c r="C128" s="184" t="s">
        <v>1210</v>
      </c>
      <c r="D128" s="185">
        <v>1320169.8</v>
      </c>
      <c r="E128" s="185" t="s">
        <v>18</v>
      </c>
      <c r="F128" s="186">
        <v>1320169.8</v>
      </c>
      <c r="G128" s="181"/>
    </row>
    <row r="129" spans="1:7" ht="23.25" x14ac:dyDescent="0.25">
      <c r="A129" s="182" t="s">
        <v>1101</v>
      </c>
      <c r="B129" s="183" t="s">
        <v>21</v>
      </c>
      <c r="C129" s="184" t="s">
        <v>1100</v>
      </c>
      <c r="D129" s="185">
        <v>842380</v>
      </c>
      <c r="E129" s="185">
        <v>348600</v>
      </c>
      <c r="F129" s="186">
        <v>493780</v>
      </c>
      <c r="G129" s="181"/>
    </row>
    <row r="130" spans="1:7" ht="23.25" x14ac:dyDescent="0.25">
      <c r="A130" s="182" t="s">
        <v>249</v>
      </c>
      <c r="B130" s="183" t="s">
        <v>21</v>
      </c>
      <c r="C130" s="184" t="s">
        <v>1099</v>
      </c>
      <c r="D130" s="185">
        <v>842380</v>
      </c>
      <c r="E130" s="185">
        <v>348600</v>
      </c>
      <c r="F130" s="186">
        <v>493780</v>
      </c>
      <c r="G130" s="181"/>
    </row>
    <row r="131" spans="1:7" ht="23.25" x14ac:dyDescent="0.25">
      <c r="A131" s="182" t="s">
        <v>251</v>
      </c>
      <c r="B131" s="183" t="s">
        <v>21</v>
      </c>
      <c r="C131" s="184" t="s">
        <v>1098</v>
      </c>
      <c r="D131" s="185">
        <v>842380</v>
      </c>
      <c r="E131" s="185">
        <v>348600</v>
      </c>
      <c r="F131" s="186">
        <v>493780</v>
      </c>
      <c r="G131" s="181"/>
    </row>
    <row r="132" spans="1:7" x14ac:dyDescent="0.25">
      <c r="A132" s="182" t="s">
        <v>253</v>
      </c>
      <c r="B132" s="183" t="s">
        <v>21</v>
      </c>
      <c r="C132" s="184" t="s">
        <v>1097</v>
      </c>
      <c r="D132" s="185">
        <v>842380</v>
      </c>
      <c r="E132" s="185">
        <v>348600</v>
      </c>
      <c r="F132" s="186">
        <v>493780</v>
      </c>
      <c r="G132" s="181"/>
    </row>
    <row r="133" spans="1:7" ht="33" x14ac:dyDescent="0.25">
      <c r="A133" s="176" t="s">
        <v>383</v>
      </c>
      <c r="B133" s="177" t="s">
        <v>21</v>
      </c>
      <c r="C133" s="178" t="s">
        <v>384</v>
      </c>
      <c r="D133" s="179">
        <v>2925000</v>
      </c>
      <c r="E133" s="179" t="s">
        <v>18</v>
      </c>
      <c r="F133" s="180">
        <v>2925000</v>
      </c>
      <c r="G133" s="181"/>
    </row>
    <row r="134" spans="1:7" ht="23.25" x14ac:dyDescent="0.25">
      <c r="A134" s="182" t="s">
        <v>373</v>
      </c>
      <c r="B134" s="183" t="s">
        <v>21</v>
      </c>
      <c r="C134" s="184" t="s">
        <v>385</v>
      </c>
      <c r="D134" s="185">
        <v>2925000</v>
      </c>
      <c r="E134" s="185" t="s">
        <v>18</v>
      </c>
      <c r="F134" s="186">
        <v>2925000</v>
      </c>
      <c r="G134" s="181"/>
    </row>
    <row r="135" spans="1:7" x14ac:dyDescent="0.25">
      <c r="A135" s="182" t="s">
        <v>286</v>
      </c>
      <c r="B135" s="183" t="s">
        <v>21</v>
      </c>
      <c r="C135" s="184" t="s">
        <v>386</v>
      </c>
      <c r="D135" s="185">
        <v>2925000</v>
      </c>
      <c r="E135" s="185" t="s">
        <v>18</v>
      </c>
      <c r="F135" s="186">
        <v>2925000</v>
      </c>
      <c r="G135" s="181"/>
    </row>
    <row r="136" spans="1:7" ht="23.25" x14ac:dyDescent="0.25">
      <c r="A136" s="182" t="s">
        <v>387</v>
      </c>
      <c r="B136" s="183" t="s">
        <v>21</v>
      </c>
      <c r="C136" s="184" t="s">
        <v>388</v>
      </c>
      <c r="D136" s="185">
        <v>370000</v>
      </c>
      <c r="E136" s="185" t="s">
        <v>18</v>
      </c>
      <c r="F136" s="186">
        <v>370000</v>
      </c>
      <c r="G136" s="181"/>
    </row>
    <row r="137" spans="1:7" ht="23.25" x14ac:dyDescent="0.25">
      <c r="A137" s="182" t="s">
        <v>389</v>
      </c>
      <c r="B137" s="183" t="s">
        <v>21</v>
      </c>
      <c r="C137" s="184" t="s">
        <v>390</v>
      </c>
      <c r="D137" s="185">
        <v>35000</v>
      </c>
      <c r="E137" s="185" t="s">
        <v>18</v>
      </c>
      <c r="F137" s="186">
        <v>35000</v>
      </c>
      <c r="G137" s="181"/>
    </row>
    <row r="138" spans="1:7" ht="23.25" x14ac:dyDescent="0.25">
      <c r="A138" s="182" t="s">
        <v>249</v>
      </c>
      <c r="B138" s="183" t="s">
        <v>21</v>
      </c>
      <c r="C138" s="184" t="s">
        <v>391</v>
      </c>
      <c r="D138" s="185">
        <v>35000</v>
      </c>
      <c r="E138" s="185" t="s">
        <v>18</v>
      </c>
      <c r="F138" s="186">
        <v>35000</v>
      </c>
      <c r="G138" s="181"/>
    </row>
    <row r="139" spans="1:7" ht="23.25" x14ac:dyDescent="0.25">
      <c r="A139" s="182" t="s">
        <v>251</v>
      </c>
      <c r="B139" s="183" t="s">
        <v>21</v>
      </c>
      <c r="C139" s="184" t="s">
        <v>392</v>
      </c>
      <c r="D139" s="185">
        <v>35000</v>
      </c>
      <c r="E139" s="185" t="s">
        <v>18</v>
      </c>
      <c r="F139" s="186">
        <v>35000</v>
      </c>
      <c r="G139" s="181"/>
    </row>
    <row r="140" spans="1:7" x14ac:dyDescent="0.25">
      <c r="A140" s="182" t="s">
        <v>253</v>
      </c>
      <c r="B140" s="183" t="s">
        <v>21</v>
      </c>
      <c r="C140" s="184" t="s">
        <v>393</v>
      </c>
      <c r="D140" s="185">
        <v>35000</v>
      </c>
      <c r="E140" s="185" t="s">
        <v>18</v>
      </c>
      <c r="F140" s="186">
        <v>35000</v>
      </c>
      <c r="G140" s="181"/>
    </row>
    <row r="141" spans="1:7" ht="45.75" x14ac:dyDescent="0.25">
      <c r="A141" s="182" t="s">
        <v>394</v>
      </c>
      <c r="B141" s="183" t="s">
        <v>21</v>
      </c>
      <c r="C141" s="184" t="s">
        <v>395</v>
      </c>
      <c r="D141" s="185">
        <v>335000</v>
      </c>
      <c r="E141" s="185" t="s">
        <v>18</v>
      </c>
      <c r="F141" s="186">
        <v>335000</v>
      </c>
      <c r="G141" s="181"/>
    </row>
    <row r="142" spans="1:7" ht="23.25" x14ac:dyDescent="0.25">
      <c r="A142" s="182" t="s">
        <v>249</v>
      </c>
      <c r="B142" s="183" t="s">
        <v>21</v>
      </c>
      <c r="C142" s="184" t="s">
        <v>396</v>
      </c>
      <c r="D142" s="185">
        <v>335000</v>
      </c>
      <c r="E142" s="185" t="s">
        <v>18</v>
      </c>
      <c r="F142" s="186">
        <v>335000</v>
      </c>
      <c r="G142" s="181"/>
    </row>
    <row r="143" spans="1:7" ht="23.25" x14ac:dyDescent="0.25">
      <c r="A143" s="182" t="s">
        <v>251</v>
      </c>
      <c r="B143" s="183" t="s">
        <v>21</v>
      </c>
      <c r="C143" s="184" t="s">
        <v>397</v>
      </c>
      <c r="D143" s="185">
        <v>335000</v>
      </c>
      <c r="E143" s="185" t="s">
        <v>18</v>
      </c>
      <c r="F143" s="186">
        <v>335000</v>
      </c>
      <c r="G143" s="181"/>
    </row>
    <row r="144" spans="1:7" x14ac:dyDescent="0.25">
      <c r="A144" s="182" t="s">
        <v>253</v>
      </c>
      <c r="B144" s="183" t="s">
        <v>21</v>
      </c>
      <c r="C144" s="184" t="s">
        <v>398</v>
      </c>
      <c r="D144" s="185">
        <v>335000</v>
      </c>
      <c r="E144" s="185" t="s">
        <v>18</v>
      </c>
      <c r="F144" s="186">
        <v>335000</v>
      </c>
      <c r="G144" s="181"/>
    </row>
    <row r="145" spans="1:7" ht="23.25" x14ac:dyDescent="0.25">
      <c r="A145" s="182" t="s">
        <v>399</v>
      </c>
      <c r="B145" s="183" t="s">
        <v>21</v>
      </c>
      <c r="C145" s="184" t="s">
        <v>400</v>
      </c>
      <c r="D145" s="185">
        <v>2555000</v>
      </c>
      <c r="E145" s="185" t="s">
        <v>18</v>
      </c>
      <c r="F145" s="186">
        <v>2555000</v>
      </c>
      <c r="G145" s="181"/>
    </row>
    <row r="146" spans="1:7" x14ac:dyDescent="0.25">
      <c r="A146" s="182" t="s">
        <v>401</v>
      </c>
      <c r="B146" s="183" t="s">
        <v>21</v>
      </c>
      <c r="C146" s="184" t="s">
        <v>402</v>
      </c>
      <c r="D146" s="185">
        <v>2555000</v>
      </c>
      <c r="E146" s="185" t="s">
        <v>18</v>
      </c>
      <c r="F146" s="186">
        <v>2555000</v>
      </c>
      <c r="G146" s="181"/>
    </row>
    <row r="147" spans="1:7" ht="23.25" x14ac:dyDescent="0.25">
      <c r="A147" s="182" t="s">
        <v>249</v>
      </c>
      <c r="B147" s="183" t="s">
        <v>21</v>
      </c>
      <c r="C147" s="184" t="s">
        <v>403</v>
      </c>
      <c r="D147" s="185">
        <v>2555000</v>
      </c>
      <c r="E147" s="185" t="s">
        <v>18</v>
      </c>
      <c r="F147" s="186">
        <v>2555000</v>
      </c>
      <c r="G147" s="181"/>
    </row>
    <row r="148" spans="1:7" ht="23.25" x14ac:dyDescent="0.25">
      <c r="A148" s="182" t="s">
        <v>251</v>
      </c>
      <c r="B148" s="183" t="s">
        <v>21</v>
      </c>
      <c r="C148" s="184" t="s">
        <v>404</v>
      </c>
      <c r="D148" s="185">
        <v>2555000</v>
      </c>
      <c r="E148" s="185" t="s">
        <v>18</v>
      </c>
      <c r="F148" s="186">
        <v>2555000</v>
      </c>
      <c r="G148" s="181"/>
    </row>
    <row r="149" spans="1:7" x14ac:dyDescent="0.25">
      <c r="A149" s="182" t="s">
        <v>253</v>
      </c>
      <c r="B149" s="183" t="s">
        <v>21</v>
      </c>
      <c r="C149" s="184" t="s">
        <v>405</v>
      </c>
      <c r="D149" s="185">
        <v>2555000</v>
      </c>
      <c r="E149" s="185" t="s">
        <v>18</v>
      </c>
      <c r="F149" s="186">
        <v>2555000</v>
      </c>
      <c r="G149" s="181"/>
    </row>
    <row r="150" spans="1:7" ht="22.5" x14ac:dyDescent="0.25">
      <c r="A150" s="176" t="s">
        <v>406</v>
      </c>
      <c r="B150" s="177" t="s">
        <v>21</v>
      </c>
      <c r="C150" s="178" t="s">
        <v>407</v>
      </c>
      <c r="D150" s="179">
        <v>14341800</v>
      </c>
      <c r="E150" s="179">
        <v>8685423.8399999999</v>
      </c>
      <c r="F150" s="180">
        <v>5656376.1600000001</v>
      </c>
      <c r="G150" s="181"/>
    </row>
    <row r="151" spans="1:7" ht="23.25" x14ac:dyDescent="0.25">
      <c r="A151" s="182" t="s">
        <v>373</v>
      </c>
      <c r="B151" s="183" t="s">
        <v>21</v>
      </c>
      <c r="C151" s="184" t="s">
        <v>408</v>
      </c>
      <c r="D151" s="185">
        <v>14341800</v>
      </c>
      <c r="E151" s="185">
        <v>8685423.8399999999</v>
      </c>
      <c r="F151" s="186">
        <v>5656376.1600000001</v>
      </c>
      <c r="G151" s="181"/>
    </row>
    <row r="152" spans="1:7" x14ac:dyDescent="0.25">
      <c r="A152" s="182" t="s">
        <v>286</v>
      </c>
      <c r="B152" s="183" t="s">
        <v>21</v>
      </c>
      <c r="C152" s="184" t="s">
        <v>409</v>
      </c>
      <c r="D152" s="185">
        <v>4735200</v>
      </c>
      <c r="E152" s="185">
        <v>1994021.6</v>
      </c>
      <c r="F152" s="186">
        <v>2741178.4</v>
      </c>
      <c r="G152" s="181"/>
    </row>
    <row r="153" spans="1:7" ht="34.5" x14ac:dyDescent="0.25">
      <c r="A153" s="182" t="s">
        <v>410</v>
      </c>
      <c r="B153" s="183" t="s">
        <v>21</v>
      </c>
      <c r="C153" s="184" t="s">
        <v>411</v>
      </c>
      <c r="D153" s="185">
        <v>4735200</v>
      </c>
      <c r="E153" s="185">
        <v>1994021.6</v>
      </c>
      <c r="F153" s="186">
        <v>2741178.4</v>
      </c>
      <c r="G153" s="181"/>
    </row>
    <row r="154" spans="1:7" ht="23.25" x14ac:dyDescent="0.25">
      <c r="A154" s="182" t="s">
        <v>412</v>
      </c>
      <c r="B154" s="183" t="s">
        <v>21</v>
      </c>
      <c r="C154" s="184" t="s">
        <v>413</v>
      </c>
      <c r="D154" s="185">
        <v>300000</v>
      </c>
      <c r="E154" s="185" t="s">
        <v>18</v>
      </c>
      <c r="F154" s="186">
        <v>300000</v>
      </c>
      <c r="G154" s="181"/>
    </row>
    <row r="155" spans="1:7" ht="45.75" x14ac:dyDescent="0.25">
      <c r="A155" s="182" t="s">
        <v>241</v>
      </c>
      <c r="B155" s="183" t="s">
        <v>21</v>
      </c>
      <c r="C155" s="184" t="s">
        <v>414</v>
      </c>
      <c r="D155" s="185">
        <v>273000</v>
      </c>
      <c r="E155" s="185" t="s">
        <v>18</v>
      </c>
      <c r="F155" s="186">
        <v>273000</v>
      </c>
      <c r="G155" s="181"/>
    </row>
    <row r="156" spans="1:7" ht="23.25" x14ac:dyDescent="0.25">
      <c r="A156" s="182" t="s">
        <v>243</v>
      </c>
      <c r="B156" s="183" t="s">
        <v>21</v>
      </c>
      <c r="C156" s="184" t="s">
        <v>415</v>
      </c>
      <c r="D156" s="185">
        <v>273000</v>
      </c>
      <c r="E156" s="185" t="s">
        <v>18</v>
      </c>
      <c r="F156" s="186">
        <v>273000</v>
      </c>
      <c r="G156" s="181"/>
    </row>
    <row r="157" spans="1:7" ht="23.25" x14ac:dyDescent="0.25">
      <c r="A157" s="182" t="s">
        <v>416</v>
      </c>
      <c r="B157" s="183" t="s">
        <v>21</v>
      </c>
      <c r="C157" s="184" t="s">
        <v>417</v>
      </c>
      <c r="D157" s="185">
        <v>273000</v>
      </c>
      <c r="E157" s="185" t="s">
        <v>18</v>
      </c>
      <c r="F157" s="186">
        <v>273000</v>
      </c>
      <c r="G157" s="181"/>
    </row>
    <row r="158" spans="1:7" ht="23.25" x14ac:dyDescent="0.25">
      <c r="A158" s="182" t="s">
        <v>249</v>
      </c>
      <c r="B158" s="183" t="s">
        <v>21</v>
      </c>
      <c r="C158" s="184" t="s">
        <v>418</v>
      </c>
      <c r="D158" s="185">
        <v>27000</v>
      </c>
      <c r="E158" s="185" t="s">
        <v>18</v>
      </c>
      <c r="F158" s="186">
        <v>27000</v>
      </c>
      <c r="G158" s="181"/>
    </row>
    <row r="159" spans="1:7" ht="23.25" x14ac:dyDescent="0.25">
      <c r="A159" s="182" t="s">
        <v>251</v>
      </c>
      <c r="B159" s="183" t="s">
        <v>21</v>
      </c>
      <c r="C159" s="184" t="s">
        <v>419</v>
      </c>
      <c r="D159" s="185">
        <v>27000</v>
      </c>
      <c r="E159" s="185" t="s">
        <v>18</v>
      </c>
      <c r="F159" s="186">
        <v>27000</v>
      </c>
      <c r="G159" s="181"/>
    </row>
    <row r="160" spans="1:7" x14ac:dyDescent="0.25">
      <c r="A160" s="182" t="s">
        <v>253</v>
      </c>
      <c r="B160" s="183" t="s">
        <v>21</v>
      </c>
      <c r="C160" s="184" t="s">
        <v>420</v>
      </c>
      <c r="D160" s="185">
        <v>27000</v>
      </c>
      <c r="E160" s="185" t="s">
        <v>18</v>
      </c>
      <c r="F160" s="186">
        <v>27000</v>
      </c>
      <c r="G160" s="181"/>
    </row>
    <row r="161" spans="1:7" ht="23.25" x14ac:dyDescent="0.25">
      <c r="A161" s="182" t="s">
        <v>421</v>
      </c>
      <c r="B161" s="183" t="s">
        <v>21</v>
      </c>
      <c r="C161" s="184" t="s">
        <v>422</v>
      </c>
      <c r="D161" s="185">
        <v>4385200</v>
      </c>
      <c r="E161" s="185">
        <v>1994021.6</v>
      </c>
      <c r="F161" s="186">
        <v>2391178.4</v>
      </c>
      <c r="G161" s="181"/>
    </row>
    <row r="162" spans="1:7" ht="45.75" x14ac:dyDescent="0.25">
      <c r="A162" s="182" t="s">
        <v>241</v>
      </c>
      <c r="B162" s="183" t="s">
        <v>21</v>
      </c>
      <c r="C162" s="184" t="s">
        <v>423</v>
      </c>
      <c r="D162" s="185">
        <v>4385200</v>
      </c>
      <c r="E162" s="185">
        <v>1994021.6</v>
      </c>
      <c r="F162" s="186">
        <v>2391178.4</v>
      </c>
      <c r="G162" s="181"/>
    </row>
    <row r="163" spans="1:7" x14ac:dyDescent="0.25">
      <c r="A163" s="182" t="s">
        <v>297</v>
      </c>
      <c r="B163" s="183" t="s">
        <v>21</v>
      </c>
      <c r="C163" s="184" t="s">
        <v>424</v>
      </c>
      <c r="D163" s="185">
        <v>4385200</v>
      </c>
      <c r="E163" s="185">
        <v>1994021.6</v>
      </c>
      <c r="F163" s="186">
        <v>2391178.4</v>
      </c>
      <c r="G163" s="181"/>
    </row>
    <row r="164" spans="1:7" x14ac:dyDescent="0.25">
      <c r="A164" s="182" t="s">
        <v>299</v>
      </c>
      <c r="B164" s="183" t="s">
        <v>21</v>
      </c>
      <c r="C164" s="184" t="s">
        <v>425</v>
      </c>
      <c r="D164" s="185">
        <v>3372700</v>
      </c>
      <c r="E164" s="185">
        <v>1583122.74</v>
      </c>
      <c r="F164" s="186">
        <v>1789577.26</v>
      </c>
      <c r="G164" s="181"/>
    </row>
    <row r="165" spans="1:7" ht="34.5" x14ac:dyDescent="0.25">
      <c r="A165" s="182" t="s">
        <v>301</v>
      </c>
      <c r="B165" s="183" t="s">
        <v>21</v>
      </c>
      <c r="C165" s="184" t="s">
        <v>426</v>
      </c>
      <c r="D165" s="185">
        <v>1012500</v>
      </c>
      <c r="E165" s="185">
        <v>410898.86</v>
      </c>
      <c r="F165" s="186">
        <v>601601.14</v>
      </c>
      <c r="G165" s="181"/>
    </row>
    <row r="166" spans="1:7" ht="23.25" x14ac:dyDescent="0.25">
      <c r="A166" s="182" t="s">
        <v>1096</v>
      </c>
      <c r="B166" s="183" t="s">
        <v>21</v>
      </c>
      <c r="C166" s="184" t="s">
        <v>1095</v>
      </c>
      <c r="D166" s="185">
        <v>50000</v>
      </c>
      <c r="E166" s="185" t="s">
        <v>18</v>
      </c>
      <c r="F166" s="186">
        <v>50000</v>
      </c>
      <c r="G166" s="181"/>
    </row>
    <row r="167" spans="1:7" ht="23.25" x14ac:dyDescent="0.25">
      <c r="A167" s="182" t="s">
        <v>249</v>
      </c>
      <c r="B167" s="183" t="s">
        <v>21</v>
      </c>
      <c r="C167" s="184" t="s">
        <v>1094</v>
      </c>
      <c r="D167" s="185">
        <v>50000</v>
      </c>
      <c r="E167" s="185" t="s">
        <v>18</v>
      </c>
      <c r="F167" s="186">
        <v>50000</v>
      </c>
      <c r="G167" s="181"/>
    </row>
    <row r="168" spans="1:7" ht="23.25" x14ac:dyDescent="0.25">
      <c r="A168" s="182" t="s">
        <v>251</v>
      </c>
      <c r="B168" s="183" t="s">
        <v>21</v>
      </c>
      <c r="C168" s="184" t="s">
        <v>1093</v>
      </c>
      <c r="D168" s="185">
        <v>50000</v>
      </c>
      <c r="E168" s="185" t="s">
        <v>18</v>
      </c>
      <c r="F168" s="186">
        <v>50000</v>
      </c>
      <c r="G168" s="181"/>
    </row>
    <row r="169" spans="1:7" x14ac:dyDescent="0.25">
      <c r="A169" s="182" t="s">
        <v>253</v>
      </c>
      <c r="B169" s="183" t="s">
        <v>21</v>
      </c>
      <c r="C169" s="184" t="s">
        <v>1092</v>
      </c>
      <c r="D169" s="185">
        <v>50000</v>
      </c>
      <c r="E169" s="185" t="s">
        <v>18</v>
      </c>
      <c r="F169" s="186">
        <v>50000</v>
      </c>
      <c r="G169" s="181"/>
    </row>
    <row r="170" spans="1:7" x14ac:dyDescent="0.25">
      <c r="A170" s="182" t="s">
        <v>791</v>
      </c>
      <c r="B170" s="183" t="s">
        <v>21</v>
      </c>
      <c r="C170" s="184" t="s">
        <v>929</v>
      </c>
      <c r="D170" s="185">
        <v>9606600</v>
      </c>
      <c r="E170" s="185">
        <v>6691402.2400000002</v>
      </c>
      <c r="F170" s="186">
        <v>2915197.76</v>
      </c>
      <c r="G170" s="181"/>
    </row>
    <row r="171" spans="1:7" ht="34.5" x14ac:dyDescent="0.25">
      <c r="A171" s="182" t="s">
        <v>928</v>
      </c>
      <c r="B171" s="183" t="s">
        <v>21</v>
      </c>
      <c r="C171" s="184" t="s">
        <v>927</v>
      </c>
      <c r="D171" s="185">
        <v>9606600</v>
      </c>
      <c r="E171" s="185">
        <v>6691402.2400000002</v>
      </c>
      <c r="F171" s="186">
        <v>2915197.76</v>
      </c>
      <c r="G171" s="181"/>
    </row>
    <row r="172" spans="1:7" ht="34.5" x14ac:dyDescent="0.25">
      <c r="A172" s="182" t="s">
        <v>427</v>
      </c>
      <c r="B172" s="183" t="s">
        <v>21</v>
      </c>
      <c r="C172" s="184" t="s">
        <v>926</v>
      </c>
      <c r="D172" s="185">
        <v>9606600</v>
      </c>
      <c r="E172" s="185">
        <v>6691402.2400000002</v>
      </c>
      <c r="F172" s="186">
        <v>2915197.76</v>
      </c>
      <c r="G172" s="181"/>
    </row>
    <row r="173" spans="1:7" ht="23.25" x14ac:dyDescent="0.25">
      <c r="A173" s="182" t="s">
        <v>249</v>
      </c>
      <c r="B173" s="183" t="s">
        <v>21</v>
      </c>
      <c r="C173" s="184" t="s">
        <v>925</v>
      </c>
      <c r="D173" s="185">
        <v>9606600</v>
      </c>
      <c r="E173" s="185">
        <v>6691402.2400000002</v>
      </c>
      <c r="F173" s="186">
        <v>2915197.76</v>
      </c>
      <c r="G173" s="181"/>
    </row>
    <row r="174" spans="1:7" ht="23.25" x14ac:dyDescent="0.25">
      <c r="A174" s="182" t="s">
        <v>251</v>
      </c>
      <c r="B174" s="183" t="s">
        <v>21</v>
      </c>
      <c r="C174" s="184" t="s">
        <v>924</v>
      </c>
      <c r="D174" s="185">
        <v>9606600</v>
      </c>
      <c r="E174" s="185">
        <v>6691402.2400000002</v>
      </c>
      <c r="F174" s="186">
        <v>2915197.76</v>
      </c>
      <c r="G174" s="181"/>
    </row>
    <row r="175" spans="1:7" x14ac:dyDescent="0.25">
      <c r="A175" s="182" t="s">
        <v>253</v>
      </c>
      <c r="B175" s="183" t="s">
        <v>21</v>
      </c>
      <c r="C175" s="184" t="s">
        <v>923</v>
      </c>
      <c r="D175" s="185">
        <v>2130000</v>
      </c>
      <c r="E175" s="185">
        <v>887846.88</v>
      </c>
      <c r="F175" s="186">
        <v>1242153.1200000001</v>
      </c>
      <c r="G175" s="181"/>
    </row>
    <row r="176" spans="1:7" ht="23.25" x14ac:dyDescent="0.25">
      <c r="A176" s="182" t="s">
        <v>1091</v>
      </c>
      <c r="B176" s="183" t="s">
        <v>21</v>
      </c>
      <c r="C176" s="184" t="s">
        <v>1090</v>
      </c>
      <c r="D176" s="185">
        <v>7476600</v>
      </c>
      <c r="E176" s="185">
        <v>5803555.3600000003</v>
      </c>
      <c r="F176" s="186">
        <v>1673044.64</v>
      </c>
      <c r="G176" s="181"/>
    </row>
    <row r="177" spans="1:7" x14ac:dyDescent="0.25">
      <c r="A177" s="176" t="s">
        <v>428</v>
      </c>
      <c r="B177" s="177" t="s">
        <v>21</v>
      </c>
      <c r="C177" s="178" t="s">
        <v>429</v>
      </c>
      <c r="D177" s="179">
        <v>173193597.87</v>
      </c>
      <c r="E177" s="179">
        <v>51249867.389999993</v>
      </c>
      <c r="F177" s="180">
        <v>121943730.47999999</v>
      </c>
      <c r="G177" s="181"/>
    </row>
    <row r="178" spans="1:7" x14ac:dyDescent="0.25">
      <c r="A178" s="176" t="s">
        <v>430</v>
      </c>
      <c r="B178" s="177" t="s">
        <v>21</v>
      </c>
      <c r="C178" s="178" t="s">
        <v>431</v>
      </c>
      <c r="D178" s="179">
        <v>171903597.87</v>
      </c>
      <c r="E178" s="179">
        <v>51219172.659999996</v>
      </c>
      <c r="F178" s="180">
        <v>120684425.20999999</v>
      </c>
      <c r="G178" s="181"/>
    </row>
    <row r="179" spans="1:7" ht="23.25" x14ac:dyDescent="0.25">
      <c r="A179" s="182" t="s">
        <v>432</v>
      </c>
      <c r="B179" s="183" t="s">
        <v>21</v>
      </c>
      <c r="C179" s="184" t="s">
        <v>433</v>
      </c>
      <c r="D179" s="185">
        <v>166847641.67000002</v>
      </c>
      <c r="E179" s="185">
        <v>51219172.659999996</v>
      </c>
      <c r="F179" s="186">
        <v>115628469.00999999</v>
      </c>
      <c r="G179" s="181"/>
    </row>
    <row r="180" spans="1:7" x14ac:dyDescent="0.25">
      <c r="A180" s="182" t="s">
        <v>286</v>
      </c>
      <c r="B180" s="183" t="s">
        <v>21</v>
      </c>
      <c r="C180" s="184" t="s">
        <v>434</v>
      </c>
      <c r="D180" s="185">
        <v>86691925</v>
      </c>
      <c r="E180" s="185">
        <v>47886785.269999996</v>
      </c>
      <c r="F180" s="186">
        <v>38805139.730000004</v>
      </c>
      <c r="G180" s="181"/>
    </row>
    <row r="181" spans="1:7" ht="45.75" x14ac:dyDescent="0.25">
      <c r="A181" s="182" t="s">
        <v>435</v>
      </c>
      <c r="B181" s="183" t="s">
        <v>21</v>
      </c>
      <c r="C181" s="184" t="s">
        <v>436</v>
      </c>
      <c r="D181" s="185">
        <v>84499025</v>
      </c>
      <c r="E181" s="185">
        <v>47594285.269999996</v>
      </c>
      <c r="F181" s="186">
        <v>36904739.730000004</v>
      </c>
      <c r="G181" s="181"/>
    </row>
    <row r="182" spans="1:7" x14ac:dyDescent="0.25">
      <c r="A182" s="182" t="s">
        <v>326</v>
      </c>
      <c r="B182" s="183" t="s">
        <v>21</v>
      </c>
      <c r="C182" s="184" t="s">
        <v>437</v>
      </c>
      <c r="D182" s="185">
        <v>77881325</v>
      </c>
      <c r="E182" s="185">
        <v>42872342.509999998</v>
      </c>
      <c r="F182" s="186">
        <v>35008982.490000002</v>
      </c>
      <c r="G182" s="181"/>
    </row>
    <row r="183" spans="1:7" ht="23.25" x14ac:dyDescent="0.25">
      <c r="A183" s="182" t="s">
        <v>289</v>
      </c>
      <c r="B183" s="183" t="s">
        <v>21</v>
      </c>
      <c r="C183" s="184" t="s">
        <v>438</v>
      </c>
      <c r="D183" s="185">
        <v>77881325</v>
      </c>
      <c r="E183" s="185">
        <v>42872342.509999998</v>
      </c>
      <c r="F183" s="186">
        <v>35008982.490000002</v>
      </c>
      <c r="G183" s="181"/>
    </row>
    <row r="184" spans="1:7" x14ac:dyDescent="0.25">
      <c r="A184" s="182" t="s">
        <v>290</v>
      </c>
      <c r="B184" s="183" t="s">
        <v>21</v>
      </c>
      <c r="C184" s="184" t="s">
        <v>439</v>
      </c>
      <c r="D184" s="185">
        <v>77881325</v>
      </c>
      <c r="E184" s="185">
        <v>42872342.509999998</v>
      </c>
      <c r="F184" s="186">
        <v>35008982.490000002</v>
      </c>
      <c r="G184" s="181"/>
    </row>
    <row r="185" spans="1:7" ht="45.75" x14ac:dyDescent="0.25">
      <c r="A185" s="182" t="s">
        <v>440</v>
      </c>
      <c r="B185" s="183" t="s">
        <v>21</v>
      </c>
      <c r="C185" s="184" t="s">
        <v>441</v>
      </c>
      <c r="D185" s="185">
        <v>77881325</v>
      </c>
      <c r="E185" s="185">
        <v>42872342.509999998</v>
      </c>
      <c r="F185" s="186">
        <v>35008982.490000002</v>
      </c>
      <c r="G185" s="181"/>
    </row>
    <row r="186" spans="1:7" ht="34.5" x14ac:dyDescent="0.25">
      <c r="A186" s="182" t="s">
        <v>956</v>
      </c>
      <c r="B186" s="183" t="s">
        <v>21</v>
      </c>
      <c r="C186" s="184" t="s">
        <v>922</v>
      </c>
      <c r="D186" s="185">
        <v>6617700</v>
      </c>
      <c r="E186" s="185">
        <v>4721942.76</v>
      </c>
      <c r="F186" s="186">
        <v>1895757.24</v>
      </c>
      <c r="G186" s="181"/>
    </row>
    <row r="187" spans="1:7" ht="23.25" x14ac:dyDescent="0.25">
      <c r="A187" s="182" t="s">
        <v>289</v>
      </c>
      <c r="B187" s="183" t="s">
        <v>21</v>
      </c>
      <c r="C187" s="184" t="s">
        <v>921</v>
      </c>
      <c r="D187" s="185">
        <v>6617700</v>
      </c>
      <c r="E187" s="185">
        <v>4721942.76</v>
      </c>
      <c r="F187" s="186">
        <v>1895757.24</v>
      </c>
      <c r="G187" s="181"/>
    </row>
    <row r="188" spans="1:7" x14ac:dyDescent="0.25">
      <c r="A188" s="182" t="s">
        <v>290</v>
      </c>
      <c r="B188" s="183" t="s">
        <v>21</v>
      </c>
      <c r="C188" s="184" t="s">
        <v>920</v>
      </c>
      <c r="D188" s="185">
        <v>6617700</v>
      </c>
      <c r="E188" s="185">
        <v>4721942.76</v>
      </c>
      <c r="F188" s="186">
        <v>1895757.24</v>
      </c>
      <c r="G188" s="181"/>
    </row>
    <row r="189" spans="1:7" x14ac:dyDescent="0.25">
      <c r="A189" s="182" t="s">
        <v>291</v>
      </c>
      <c r="B189" s="183" t="s">
        <v>21</v>
      </c>
      <c r="C189" s="184" t="s">
        <v>919</v>
      </c>
      <c r="D189" s="185">
        <v>6617700</v>
      </c>
      <c r="E189" s="185">
        <v>4721942.76</v>
      </c>
      <c r="F189" s="186">
        <v>1895757.24</v>
      </c>
      <c r="G189" s="181"/>
    </row>
    <row r="190" spans="1:7" ht="34.5" x14ac:dyDescent="0.25">
      <c r="A190" s="182" t="s">
        <v>446</v>
      </c>
      <c r="B190" s="183" t="s">
        <v>21</v>
      </c>
      <c r="C190" s="184" t="s">
        <v>447</v>
      </c>
      <c r="D190" s="185">
        <v>2112900</v>
      </c>
      <c r="E190" s="185">
        <v>292500</v>
      </c>
      <c r="F190" s="186">
        <v>1820400</v>
      </c>
      <c r="G190" s="181"/>
    </row>
    <row r="191" spans="1:7" ht="34.5" x14ac:dyDescent="0.25">
      <c r="A191" s="182" t="s">
        <v>448</v>
      </c>
      <c r="B191" s="183" t="s">
        <v>21</v>
      </c>
      <c r="C191" s="184" t="s">
        <v>449</v>
      </c>
      <c r="D191" s="185">
        <v>2112900</v>
      </c>
      <c r="E191" s="185">
        <v>292500</v>
      </c>
      <c r="F191" s="186">
        <v>1820400</v>
      </c>
      <c r="G191" s="181"/>
    </row>
    <row r="192" spans="1:7" ht="23.25" x14ac:dyDescent="0.25">
      <c r="A192" s="182" t="s">
        <v>289</v>
      </c>
      <c r="B192" s="183" t="s">
        <v>21</v>
      </c>
      <c r="C192" s="184" t="s">
        <v>450</v>
      </c>
      <c r="D192" s="185">
        <v>2112900</v>
      </c>
      <c r="E192" s="185">
        <v>292500</v>
      </c>
      <c r="F192" s="186">
        <v>1820400</v>
      </c>
      <c r="G192" s="181"/>
    </row>
    <row r="193" spans="1:7" x14ac:dyDescent="0.25">
      <c r="A193" s="182" t="s">
        <v>290</v>
      </c>
      <c r="B193" s="183" t="s">
        <v>21</v>
      </c>
      <c r="C193" s="184" t="s">
        <v>451</v>
      </c>
      <c r="D193" s="185">
        <v>2112900</v>
      </c>
      <c r="E193" s="185">
        <v>292500</v>
      </c>
      <c r="F193" s="186">
        <v>1820400</v>
      </c>
      <c r="G193" s="181"/>
    </row>
    <row r="194" spans="1:7" x14ac:dyDescent="0.25">
      <c r="A194" s="182" t="s">
        <v>291</v>
      </c>
      <c r="B194" s="183" t="s">
        <v>21</v>
      </c>
      <c r="C194" s="184" t="s">
        <v>452</v>
      </c>
      <c r="D194" s="185">
        <v>2112900</v>
      </c>
      <c r="E194" s="185">
        <v>292500</v>
      </c>
      <c r="F194" s="186">
        <v>1820400</v>
      </c>
      <c r="G194" s="181"/>
    </row>
    <row r="195" spans="1:7" ht="34.5" x14ac:dyDescent="0.25">
      <c r="A195" s="182" t="s">
        <v>453</v>
      </c>
      <c r="B195" s="183" t="s">
        <v>21</v>
      </c>
      <c r="C195" s="184" t="s">
        <v>454</v>
      </c>
      <c r="D195" s="185">
        <v>80000</v>
      </c>
      <c r="E195" s="185" t="s">
        <v>18</v>
      </c>
      <c r="F195" s="186">
        <v>80000</v>
      </c>
      <c r="G195" s="181"/>
    </row>
    <row r="196" spans="1:7" ht="23.25" x14ac:dyDescent="0.25">
      <c r="A196" s="182" t="s">
        <v>1089</v>
      </c>
      <c r="B196" s="183" t="s">
        <v>21</v>
      </c>
      <c r="C196" s="184" t="s">
        <v>1088</v>
      </c>
      <c r="D196" s="185">
        <v>80000</v>
      </c>
      <c r="E196" s="185" t="s">
        <v>18</v>
      </c>
      <c r="F196" s="186">
        <v>80000</v>
      </c>
      <c r="G196" s="181"/>
    </row>
    <row r="197" spans="1:7" ht="23.25" x14ac:dyDescent="0.25">
      <c r="A197" s="182" t="s">
        <v>249</v>
      </c>
      <c r="B197" s="183" t="s">
        <v>21</v>
      </c>
      <c r="C197" s="184" t="s">
        <v>1087</v>
      </c>
      <c r="D197" s="185">
        <v>80000</v>
      </c>
      <c r="E197" s="185" t="s">
        <v>18</v>
      </c>
      <c r="F197" s="186">
        <v>80000</v>
      </c>
      <c r="G197" s="181"/>
    </row>
    <row r="198" spans="1:7" ht="23.25" x14ac:dyDescent="0.25">
      <c r="A198" s="182" t="s">
        <v>251</v>
      </c>
      <c r="B198" s="183" t="s">
        <v>21</v>
      </c>
      <c r="C198" s="184" t="s">
        <v>1086</v>
      </c>
      <c r="D198" s="185">
        <v>80000</v>
      </c>
      <c r="E198" s="185" t="s">
        <v>18</v>
      </c>
      <c r="F198" s="186">
        <v>80000</v>
      </c>
      <c r="G198" s="181"/>
    </row>
    <row r="199" spans="1:7" x14ac:dyDescent="0.25">
      <c r="A199" s="182" t="s">
        <v>253</v>
      </c>
      <c r="B199" s="183" t="s">
        <v>21</v>
      </c>
      <c r="C199" s="184" t="s">
        <v>1085</v>
      </c>
      <c r="D199" s="185">
        <v>80000</v>
      </c>
      <c r="E199" s="185" t="s">
        <v>18</v>
      </c>
      <c r="F199" s="186">
        <v>80000</v>
      </c>
      <c r="G199" s="181"/>
    </row>
    <row r="200" spans="1:7" x14ac:dyDescent="0.25">
      <c r="A200" s="182" t="s">
        <v>791</v>
      </c>
      <c r="B200" s="183" t="s">
        <v>21</v>
      </c>
      <c r="C200" s="184" t="s">
        <v>918</v>
      </c>
      <c r="D200" s="185">
        <v>63443265.649999999</v>
      </c>
      <c r="E200" s="185">
        <v>3332387.39</v>
      </c>
      <c r="F200" s="186">
        <v>60110878.259999998</v>
      </c>
      <c r="G200" s="181"/>
    </row>
    <row r="201" spans="1:7" ht="34.5" x14ac:dyDescent="0.25">
      <c r="A201" s="182" t="s">
        <v>917</v>
      </c>
      <c r="B201" s="183" t="s">
        <v>21</v>
      </c>
      <c r="C201" s="184" t="s">
        <v>916</v>
      </c>
      <c r="D201" s="185">
        <v>63443265.649999999</v>
      </c>
      <c r="E201" s="185">
        <v>3332387.39</v>
      </c>
      <c r="F201" s="186">
        <v>60110878.259999998</v>
      </c>
      <c r="G201" s="181"/>
    </row>
    <row r="202" spans="1:7" ht="57" x14ac:dyDescent="0.25">
      <c r="A202" s="182" t="s">
        <v>1084</v>
      </c>
      <c r="B202" s="183" t="s">
        <v>21</v>
      </c>
      <c r="C202" s="184" t="s">
        <v>1083</v>
      </c>
      <c r="D202" s="185">
        <v>19411253</v>
      </c>
      <c r="E202" s="185">
        <v>3332387.39</v>
      </c>
      <c r="F202" s="186">
        <v>16078865.609999999</v>
      </c>
      <c r="G202" s="181"/>
    </row>
    <row r="203" spans="1:7" ht="23.25" x14ac:dyDescent="0.25">
      <c r="A203" s="182" t="s">
        <v>249</v>
      </c>
      <c r="B203" s="183" t="s">
        <v>21</v>
      </c>
      <c r="C203" s="184" t="s">
        <v>1082</v>
      </c>
      <c r="D203" s="185">
        <v>13089179.27</v>
      </c>
      <c r="E203" s="185">
        <v>3332387.39</v>
      </c>
      <c r="F203" s="186">
        <v>9756791.8800000008</v>
      </c>
      <c r="G203" s="181"/>
    </row>
    <row r="204" spans="1:7" ht="23.25" x14ac:dyDescent="0.25">
      <c r="A204" s="182" t="s">
        <v>251</v>
      </c>
      <c r="B204" s="183" t="s">
        <v>21</v>
      </c>
      <c r="C204" s="184" t="s">
        <v>1081</v>
      </c>
      <c r="D204" s="185">
        <v>13089179.27</v>
      </c>
      <c r="E204" s="185">
        <v>3332387.39</v>
      </c>
      <c r="F204" s="186">
        <v>9756791.8800000008</v>
      </c>
      <c r="G204" s="181"/>
    </row>
    <row r="205" spans="1:7" x14ac:dyDescent="0.25">
      <c r="A205" s="182" t="s">
        <v>253</v>
      </c>
      <c r="B205" s="183" t="s">
        <v>21</v>
      </c>
      <c r="C205" s="184" t="s">
        <v>1080</v>
      </c>
      <c r="D205" s="185">
        <v>13089179.27</v>
      </c>
      <c r="E205" s="185">
        <v>3332387.39</v>
      </c>
      <c r="F205" s="186">
        <v>9756791.8800000008</v>
      </c>
      <c r="G205" s="181"/>
    </row>
    <row r="206" spans="1:7" ht="23.25" x14ac:dyDescent="0.25">
      <c r="A206" s="182" t="s">
        <v>442</v>
      </c>
      <c r="B206" s="183" t="s">
        <v>21</v>
      </c>
      <c r="C206" s="184" t="s">
        <v>1079</v>
      </c>
      <c r="D206" s="185">
        <v>6322073.7300000004</v>
      </c>
      <c r="E206" s="185" t="s">
        <v>18</v>
      </c>
      <c r="F206" s="186">
        <v>6322073.7300000004</v>
      </c>
      <c r="G206" s="181"/>
    </row>
    <row r="207" spans="1:7" x14ac:dyDescent="0.25">
      <c r="A207" s="182" t="s">
        <v>443</v>
      </c>
      <c r="B207" s="183" t="s">
        <v>21</v>
      </c>
      <c r="C207" s="184" t="s">
        <v>1078</v>
      </c>
      <c r="D207" s="185">
        <v>6322073.7300000004</v>
      </c>
      <c r="E207" s="185" t="s">
        <v>18</v>
      </c>
      <c r="F207" s="186">
        <v>6322073.7300000004</v>
      </c>
      <c r="G207" s="181"/>
    </row>
    <row r="208" spans="1:7" ht="34.5" x14ac:dyDescent="0.25">
      <c r="A208" s="182" t="s">
        <v>444</v>
      </c>
      <c r="B208" s="183" t="s">
        <v>21</v>
      </c>
      <c r="C208" s="184" t="s">
        <v>1077</v>
      </c>
      <c r="D208" s="185">
        <v>6322073.7300000004</v>
      </c>
      <c r="E208" s="185" t="s">
        <v>18</v>
      </c>
      <c r="F208" s="186">
        <v>6322073.7300000004</v>
      </c>
      <c r="G208" s="181"/>
    </row>
    <row r="209" spans="1:7" ht="34.5" x14ac:dyDescent="0.25">
      <c r="A209" s="182" t="s">
        <v>1076</v>
      </c>
      <c r="B209" s="183" t="s">
        <v>21</v>
      </c>
      <c r="C209" s="184" t="s">
        <v>1075</v>
      </c>
      <c r="D209" s="185">
        <v>3209400</v>
      </c>
      <c r="E209" s="185" t="s">
        <v>18</v>
      </c>
      <c r="F209" s="186">
        <v>3209400</v>
      </c>
      <c r="G209" s="181"/>
    </row>
    <row r="210" spans="1:7" ht="23.25" x14ac:dyDescent="0.25">
      <c r="A210" s="182" t="s">
        <v>249</v>
      </c>
      <c r="B210" s="183" t="s">
        <v>21</v>
      </c>
      <c r="C210" s="184" t="s">
        <v>1074</v>
      </c>
      <c r="D210" s="185">
        <v>139000</v>
      </c>
      <c r="E210" s="185" t="s">
        <v>18</v>
      </c>
      <c r="F210" s="186">
        <v>139000</v>
      </c>
      <c r="G210" s="181"/>
    </row>
    <row r="211" spans="1:7" ht="23.25" x14ac:dyDescent="0.25">
      <c r="A211" s="182" t="s">
        <v>251</v>
      </c>
      <c r="B211" s="183" t="s">
        <v>21</v>
      </c>
      <c r="C211" s="184" t="s">
        <v>1073</v>
      </c>
      <c r="D211" s="185">
        <v>139000</v>
      </c>
      <c r="E211" s="185" t="s">
        <v>18</v>
      </c>
      <c r="F211" s="186">
        <v>139000</v>
      </c>
      <c r="G211" s="181"/>
    </row>
    <row r="212" spans="1:7" x14ac:dyDescent="0.25">
      <c r="A212" s="182" t="s">
        <v>253</v>
      </c>
      <c r="B212" s="183" t="s">
        <v>21</v>
      </c>
      <c r="C212" s="184" t="s">
        <v>1072</v>
      </c>
      <c r="D212" s="185">
        <v>139000</v>
      </c>
      <c r="E212" s="185" t="s">
        <v>18</v>
      </c>
      <c r="F212" s="186">
        <v>139000</v>
      </c>
      <c r="G212" s="181"/>
    </row>
    <row r="213" spans="1:7" ht="23.25" x14ac:dyDescent="0.25">
      <c r="A213" s="182" t="s">
        <v>442</v>
      </c>
      <c r="B213" s="183" t="s">
        <v>21</v>
      </c>
      <c r="C213" s="184" t="s">
        <v>1211</v>
      </c>
      <c r="D213" s="185">
        <v>3070400</v>
      </c>
      <c r="E213" s="185" t="s">
        <v>18</v>
      </c>
      <c r="F213" s="186">
        <v>3070400</v>
      </c>
      <c r="G213" s="181"/>
    </row>
    <row r="214" spans="1:7" x14ac:dyDescent="0.25">
      <c r="A214" s="182" t="s">
        <v>443</v>
      </c>
      <c r="B214" s="183" t="s">
        <v>21</v>
      </c>
      <c r="C214" s="184" t="s">
        <v>1212</v>
      </c>
      <c r="D214" s="185">
        <v>3070400</v>
      </c>
      <c r="E214" s="185" t="s">
        <v>18</v>
      </c>
      <c r="F214" s="186">
        <v>3070400</v>
      </c>
      <c r="G214" s="181"/>
    </row>
    <row r="215" spans="1:7" ht="34.5" x14ac:dyDescent="0.25">
      <c r="A215" s="182" t="s">
        <v>444</v>
      </c>
      <c r="B215" s="183" t="s">
        <v>21</v>
      </c>
      <c r="C215" s="184" t="s">
        <v>1213</v>
      </c>
      <c r="D215" s="185">
        <v>3070400</v>
      </c>
      <c r="E215" s="185" t="s">
        <v>18</v>
      </c>
      <c r="F215" s="186">
        <v>3070400</v>
      </c>
      <c r="G215" s="181"/>
    </row>
    <row r="216" spans="1:7" ht="23.25" x14ac:dyDescent="0.25">
      <c r="A216" s="187" t="s">
        <v>1214</v>
      </c>
      <c r="B216" s="183" t="s">
        <v>21</v>
      </c>
      <c r="C216" s="184" t="s">
        <v>1215</v>
      </c>
      <c r="D216" s="185">
        <v>21052632</v>
      </c>
      <c r="E216" s="185" t="s">
        <v>18</v>
      </c>
      <c r="F216" s="186">
        <v>21052632</v>
      </c>
      <c r="G216" s="181"/>
    </row>
    <row r="217" spans="1:7" ht="23.25" x14ac:dyDescent="0.25">
      <c r="A217" s="182" t="s">
        <v>249</v>
      </c>
      <c r="B217" s="183" t="s">
        <v>21</v>
      </c>
      <c r="C217" s="184" t="s">
        <v>1216</v>
      </c>
      <c r="D217" s="185">
        <v>21052632</v>
      </c>
      <c r="E217" s="185" t="s">
        <v>18</v>
      </c>
      <c r="F217" s="186">
        <v>21052632</v>
      </c>
      <c r="G217" s="181"/>
    </row>
    <row r="218" spans="1:7" ht="23.25" x14ac:dyDescent="0.25">
      <c r="A218" s="182" t="s">
        <v>251</v>
      </c>
      <c r="B218" s="183" t="s">
        <v>21</v>
      </c>
      <c r="C218" s="184" t="s">
        <v>1217</v>
      </c>
      <c r="D218" s="185">
        <v>21052632</v>
      </c>
      <c r="E218" s="185" t="s">
        <v>18</v>
      </c>
      <c r="F218" s="186">
        <v>21052632</v>
      </c>
      <c r="G218" s="181"/>
    </row>
    <row r="219" spans="1:7" x14ac:dyDescent="0.25">
      <c r="A219" s="182" t="s">
        <v>253</v>
      </c>
      <c r="B219" s="183" t="s">
        <v>21</v>
      </c>
      <c r="C219" s="184" t="s">
        <v>1218</v>
      </c>
      <c r="D219" s="185">
        <v>21052632</v>
      </c>
      <c r="E219" s="185" t="s">
        <v>18</v>
      </c>
      <c r="F219" s="186">
        <v>21052632</v>
      </c>
      <c r="G219" s="181"/>
    </row>
    <row r="220" spans="1:7" ht="34.5" x14ac:dyDescent="0.25">
      <c r="A220" s="187" t="s">
        <v>1219</v>
      </c>
      <c r="B220" s="183" t="s">
        <v>21</v>
      </c>
      <c r="C220" s="184" t="s">
        <v>1220</v>
      </c>
      <c r="D220" s="185">
        <v>5263158</v>
      </c>
      <c r="E220" s="185" t="s">
        <v>18</v>
      </c>
      <c r="F220" s="186">
        <v>5263158</v>
      </c>
      <c r="G220" s="181"/>
    </row>
    <row r="221" spans="1:7" ht="23.25" x14ac:dyDescent="0.25">
      <c r="A221" s="182" t="s">
        <v>249</v>
      </c>
      <c r="B221" s="183" t="s">
        <v>21</v>
      </c>
      <c r="C221" s="184" t="s">
        <v>1221</v>
      </c>
      <c r="D221" s="185">
        <v>5263158</v>
      </c>
      <c r="E221" s="185" t="s">
        <v>18</v>
      </c>
      <c r="F221" s="186">
        <v>5263158</v>
      </c>
      <c r="G221" s="181"/>
    </row>
    <row r="222" spans="1:7" ht="23.25" x14ac:dyDescent="0.25">
      <c r="A222" s="182" t="s">
        <v>251</v>
      </c>
      <c r="B222" s="183" t="s">
        <v>21</v>
      </c>
      <c r="C222" s="184" t="s">
        <v>1222</v>
      </c>
      <c r="D222" s="185">
        <v>5263158</v>
      </c>
      <c r="E222" s="185" t="s">
        <v>18</v>
      </c>
      <c r="F222" s="186">
        <v>5263158</v>
      </c>
      <c r="G222" s="181"/>
    </row>
    <row r="223" spans="1:7" x14ac:dyDescent="0.25">
      <c r="A223" s="182" t="s">
        <v>253</v>
      </c>
      <c r="B223" s="183" t="s">
        <v>21</v>
      </c>
      <c r="C223" s="184" t="s">
        <v>1223</v>
      </c>
      <c r="D223" s="185">
        <v>5263158</v>
      </c>
      <c r="E223" s="185" t="s">
        <v>18</v>
      </c>
      <c r="F223" s="186">
        <v>5263158</v>
      </c>
      <c r="G223" s="181"/>
    </row>
    <row r="224" spans="1:7" ht="23.25" x14ac:dyDescent="0.25">
      <c r="A224" s="182" t="s">
        <v>445</v>
      </c>
      <c r="B224" s="183" t="s">
        <v>21</v>
      </c>
      <c r="C224" s="184" t="s">
        <v>915</v>
      </c>
      <c r="D224" s="185">
        <v>14506822.65</v>
      </c>
      <c r="E224" s="185" t="s">
        <v>18</v>
      </c>
      <c r="F224" s="186">
        <v>14506822.65</v>
      </c>
      <c r="G224" s="181"/>
    </row>
    <row r="225" spans="1:7" ht="23.25" x14ac:dyDescent="0.25">
      <c r="A225" s="182" t="s">
        <v>249</v>
      </c>
      <c r="B225" s="183" t="s">
        <v>21</v>
      </c>
      <c r="C225" s="184" t="s">
        <v>914</v>
      </c>
      <c r="D225" s="185">
        <v>14506822.65</v>
      </c>
      <c r="E225" s="185" t="s">
        <v>18</v>
      </c>
      <c r="F225" s="186">
        <v>14506822.65</v>
      </c>
      <c r="G225" s="181"/>
    </row>
    <row r="226" spans="1:7" ht="23.25" x14ac:dyDescent="0.25">
      <c r="A226" s="182" t="s">
        <v>251</v>
      </c>
      <c r="B226" s="183" t="s">
        <v>21</v>
      </c>
      <c r="C226" s="184" t="s">
        <v>913</v>
      </c>
      <c r="D226" s="185">
        <v>14506822.65</v>
      </c>
      <c r="E226" s="185" t="s">
        <v>18</v>
      </c>
      <c r="F226" s="186">
        <v>14506822.65</v>
      </c>
      <c r="G226" s="181"/>
    </row>
    <row r="227" spans="1:7" x14ac:dyDescent="0.25">
      <c r="A227" s="182" t="s">
        <v>253</v>
      </c>
      <c r="B227" s="183" t="s">
        <v>21</v>
      </c>
      <c r="C227" s="184" t="s">
        <v>912</v>
      </c>
      <c r="D227" s="185">
        <v>14506822.65</v>
      </c>
      <c r="E227" s="185" t="s">
        <v>18</v>
      </c>
      <c r="F227" s="186">
        <v>14506822.65</v>
      </c>
      <c r="G227" s="181"/>
    </row>
    <row r="228" spans="1:7" x14ac:dyDescent="0.25">
      <c r="A228" s="182" t="s">
        <v>786</v>
      </c>
      <c r="B228" s="183" t="s">
        <v>21</v>
      </c>
      <c r="C228" s="184" t="s">
        <v>911</v>
      </c>
      <c r="D228" s="185">
        <v>16712451.02</v>
      </c>
      <c r="E228" s="185" t="s">
        <v>18</v>
      </c>
      <c r="F228" s="186">
        <v>16712451.02</v>
      </c>
      <c r="G228" s="181"/>
    </row>
    <row r="229" spans="1:7" ht="23.25" x14ac:dyDescent="0.25">
      <c r="A229" s="182" t="s">
        <v>960</v>
      </c>
      <c r="B229" s="183" t="s">
        <v>21</v>
      </c>
      <c r="C229" s="184" t="s">
        <v>910</v>
      </c>
      <c r="D229" s="185">
        <v>13792627.720000001</v>
      </c>
      <c r="E229" s="185" t="s">
        <v>18</v>
      </c>
      <c r="F229" s="186">
        <v>13792627.720000001</v>
      </c>
      <c r="G229" s="181"/>
    </row>
    <row r="230" spans="1:7" ht="45.75" x14ac:dyDescent="0.25">
      <c r="A230" s="182" t="s">
        <v>955</v>
      </c>
      <c r="B230" s="183" t="s">
        <v>21</v>
      </c>
      <c r="C230" s="184" t="s">
        <v>1071</v>
      </c>
      <c r="D230" s="185">
        <v>13792627.720000001</v>
      </c>
      <c r="E230" s="185" t="s">
        <v>18</v>
      </c>
      <c r="F230" s="186">
        <v>13792627.720000001</v>
      </c>
      <c r="G230" s="181"/>
    </row>
    <row r="231" spans="1:7" ht="23.25" x14ac:dyDescent="0.25">
      <c r="A231" s="182" t="s">
        <v>249</v>
      </c>
      <c r="B231" s="183" t="s">
        <v>21</v>
      </c>
      <c r="C231" s="184" t="s">
        <v>1070</v>
      </c>
      <c r="D231" s="185">
        <v>13792627.720000001</v>
      </c>
      <c r="E231" s="185" t="s">
        <v>18</v>
      </c>
      <c r="F231" s="186">
        <v>13792627.720000001</v>
      </c>
      <c r="G231" s="181"/>
    </row>
    <row r="232" spans="1:7" ht="23.25" x14ac:dyDescent="0.25">
      <c r="A232" s="182" t="s">
        <v>251</v>
      </c>
      <c r="B232" s="183" t="s">
        <v>21</v>
      </c>
      <c r="C232" s="184" t="s">
        <v>1069</v>
      </c>
      <c r="D232" s="185">
        <v>13792627.720000001</v>
      </c>
      <c r="E232" s="185" t="s">
        <v>18</v>
      </c>
      <c r="F232" s="186">
        <v>13792627.720000001</v>
      </c>
      <c r="G232" s="181"/>
    </row>
    <row r="233" spans="1:7" x14ac:dyDescent="0.25">
      <c r="A233" s="182" t="s">
        <v>253</v>
      </c>
      <c r="B233" s="183" t="s">
        <v>21</v>
      </c>
      <c r="C233" s="184" t="s">
        <v>1068</v>
      </c>
      <c r="D233" s="185">
        <v>13792627.720000001</v>
      </c>
      <c r="E233" s="185" t="s">
        <v>18</v>
      </c>
      <c r="F233" s="186">
        <v>13792627.720000001</v>
      </c>
      <c r="G233" s="181"/>
    </row>
    <row r="234" spans="1:7" ht="23.25" x14ac:dyDescent="0.25">
      <c r="A234" s="182" t="s">
        <v>963</v>
      </c>
      <c r="B234" s="183" t="s">
        <v>21</v>
      </c>
      <c r="C234" s="184" t="s">
        <v>964</v>
      </c>
      <c r="D234" s="185">
        <v>2919823.3</v>
      </c>
      <c r="E234" s="185" t="s">
        <v>18</v>
      </c>
      <c r="F234" s="186">
        <v>2919823.3</v>
      </c>
      <c r="G234" s="181"/>
    </row>
    <row r="235" spans="1:7" ht="45.75" x14ac:dyDescent="0.25">
      <c r="A235" s="182" t="s">
        <v>1067</v>
      </c>
      <c r="B235" s="183" t="s">
        <v>21</v>
      </c>
      <c r="C235" s="184" t="s">
        <v>1066</v>
      </c>
      <c r="D235" s="185">
        <v>2919823.3</v>
      </c>
      <c r="E235" s="185" t="s">
        <v>18</v>
      </c>
      <c r="F235" s="186">
        <v>2919823.3</v>
      </c>
      <c r="G235" s="181"/>
    </row>
    <row r="236" spans="1:7" ht="23.25" x14ac:dyDescent="0.25">
      <c r="A236" s="182" t="s">
        <v>442</v>
      </c>
      <c r="B236" s="183" t="s">
        <v>21</v>
      </c>
      <c r="C236" s="184" t="s">
        <v>1065</v>
      </c>
      <c r="D236" s="185">
        <v>2919823.3</v>
      </c>
      <c r="E236" s="185" t="s">
        <v>18</v>
      </c>
      <c r="F236" s="186">
        <v>2919823.3</v>
      </c>
      <c r="G236" s="181"/>
    </row>
    <row r="237" spans="1:7" x14ac:dyDescent="0.25">
      <c r="A237" s="182" t="s">
        <v>443</v>
      </c>
      <c r="B237" s="183" t="s">
        <v>21</v>
      </c>
      <c r="C237" s="184" t="s">
        <v>1064</v>
      </c>
      <c r="D237" s="185">
        <v>2919823.3</v>
      </c>
      <c r="E237" s="185" t="s">
        <v>18</v>
      </c>
      <c r="F237" s="186">
        <v>2919823.3</v>
      </c>
      <c r="G237" s="181"/>
    </row>
    <row r="238" spans="1:7" ht="34.5" x14ac:dyDescent="0.25">
      <c r="A238" s="182" t="s">
        <v>444</v>
      </c>
      <c r="B238" s="183" t="s">
        <v>21</v>
      </c>
      <c r="C238" s="184" t="s">
        <v>1063</v>
      </c>
      <c r="D238" s="185">
        <v>2919823.3</v>
      </c>
      <c r="E238" s="185" t="s">
        <v>18</v>
      </c>
      <c r="F238" s="186">
        <v>2919823.3</v>
      </c>
      <c r="G238" s="181"/>
    </row>
    <row r="239" spans="1:7" ht="23.25" x14ac:dyDescent="0.25">
      <c r="A239" s="182" t="s">
        <v>303</v>
      </c>
      <c r="B239" s="183" t="s">
        <v>21</v>
      </c>
      <c r="C239" s="184" t="s">
        <v>1128</v>
      </c>
      <c r="D239" s="185">
        <v>5055956.2</v>
      </c>
      <c r="E239" s="185" t="s">
        <v>18</v>
      </c>
      <c r="F239" s="186">
        <v>5055956.2</v>
      </c>
      <c r="G239" s="181"/>
    </row>
    <row r="240" spans="1:7" x14ac:dyDescent="0.25">
      <c r="A240" s="182" t="s">
        <v>286</v>
      </c>
      <c r="B240" s="183" t="s">
        <v>21</v>
      </c>
      <c r="C240" s="184" t="s">
        <v>1127</v>
      </c>
      <c r="D240" s="185">
        <v>5055956.2</v>
      </c>
      <c r="E240" s="185" t="s">
        <v>18</v>
      </c>
      <c r="F240" s="186">
        <v>5055956.2</v>
      </c>
      <c r="G240" s="181"/>
    </row>
    <row r="241" spans="1:7" ht="23.25" x14ac:dyDescent="0.25">
      <c r="A241" s="182" t="s">
        <v>542</v>
      </c>
      <c r="B241" s="183" t="s">
        <v>21</v>
      </c>
      <c r="C241" s="184" t="s">
        <v>1126</v>
      </c>
      <c r="D241" s="185">
        <v>5055956.2</v>
      </c>
      <c r="E241" s="185" t="s">
        <v>18</v>
      </c>
      <c r="F241" s="186">
        <v>5055956.2</v>
      </c>
      <c r="G241" s="181"/>
    </row>
    <row r="242" spans="1:7" ht="45.75" x14ac:dyDescent="0.25">
      <c r="A242" s="182" t="s">
        <v>1062</v>
      </c>
      <c r="B242" s="183" t="s">
        <v>21</v>
      </c>
      <c r="C242" s="184" t="s">
        <v>1061</v>
      </c>
      <c r="D242" s="185">
        <v>5055956.2</v>
      </c>
      <c r="E242" s="185" t="s">
        <v>18</v>
      </c>
      <c r="F242" s="186">
        <v>5055956.2</v>
      </c>
      <c r="G242" s="181"/>
    </row>
    <row r="243" spans="1:7" ht="23.25" x14ac:dyDescent="0.25">
      <c r="A243" s="182" t="s">
        <v>249</v>
      </c>
      <c r="B243" s="183" t="s">
        <v>21</v>
      </c>
      <c r="C243" s="184" t="s">
        <v>1060</v>
      </c>
      <c r="D243" s="185">
        <v>5055956.2</v>
      </c>
      <c r="E243" s="185" t="s">
        <v>18</v>
      </c>
      <c r="F243" s="186">
        <v>5055956.2</v>
      </c>
      <c r="G243" s="181"/>
    </row>
    <row r="244" spans="1:7" ht="23.25" x14ac:dyDescent="0.25">
      <c r="A244" s="182" t="s">
        <v>251</v>
      </c>
      <c r="B244" s="183" t="s">
        <v>21</v>
      </c>
      <c r="C244" s="184" t="s">
        <v>1059</v>
      </c>
      <c r="D244" s="185">
        <v>5055956.2</v>
      </c>
      <c r="E244" s="185" t="s">
        <v>18</v>
      </c>
      <c r="F244" s="186">
        <v>5055956.2</v>
      </c>
      <c r="G244" s="181"/>
    </row>
    <row r="245" spans="1:7" x14ac:dyDescent="0.25">
      <c r="A245" s="182" t="s">
        <v>253</v>
      </c>
      <c r="B245" s="183" t="s">
        <v>21</v>
      </c>
      <c r="C245" s="184" t="s">
        <v>1058</v>
      </c>
      <c r="D245" s="185">
        <v>5055956.2</v>
      </c>
      <c r="E245" s="185" t="s">
        <v>18</v>
      </c>
      <c r="F245" s="186">
        <v>5055956.2</v>
      </c>
      <c r="G245" s="181"/>
    </row>
    <row r="246" spans="1:7" x14ac:dyDescent="0.25">
      <c r="A246" s="176" t="s">
        <v>455</v>
      </c>
      <c r="B246" s="177" t="s">
        <v>21</v>
      </c>
      <c r="C246" s="178" t="s">
        <v>456</v>
      </c>
      <c r="D246" s="179">
        <v>1290000</v>
      </c>
      <c r="E246" s="179">
        <v>30694.73</v>
      </c>
      <c r="F246" s="180">
        <v>1259305.27</v>
      </c>
      <c r="G246" s="181"/>
    </row>
    <row r="247" spans="1:7" ht="34.5" x14ac:dyDescent="0.25">
      <c r="A247" s="182" t="s">
        <v>457</v>
      </c>
      <c r="B247" s="183" t="s">
        <v>21</v>
      </c>
      <c r="C247" s="184" t="s">
        <v>458</v>
      </c>
      <c r="D247" s="185">
        <v>90000</v>
      </c>
      <c r="E247" s="185" t="s">
        <v>18</v>
      </c>
      <c r="F247" s="186">
        <v>90000</v>
      </c>
      <c r="G247" s="181"/>
    </row>
    <row r="248" spans="1:7" x14ac:dyDescent="0.25">
      <c r="A248" s="182" t="s">
        <v>286</v>
      </c>
      <c r="B248" s="183" t="s">
        <v>21</v>
      </c>
      <c r="C248" s="184" t="s">
        <v>459</v>
      </c>
      <c r="D248" s="185">
        <v>90000</v>
      </c>
      <c r="E248" s="185" t="s">
        <v>18</v>
      </c>
      <c r="F248" s="186">
        <v>90000</v>
      </c>
      <c r="G248" s="181"/>
    </row>
    <row r="249" spans="1:7" ht="45.75" x14ac:dyDescent="0.25">
      <c r="A249" s="182" t="s">
        <v>460</v>
      </c>
      <c r="B249" s="183" t="s">
        <v>21</v>
      </c>
      <c r="C249" s="184" t="s">
        <v>461</v>
      </c>
      <c r="D249" s="185">
        <v>90000</v>
      </c>
      <c r="E249" s="185" t="s">
        <v>18</v>
      </c>
      <c r="F249" s="186">
        <v>90000</v>
      </c>
      <c r="G249" s="181"/>
    </row>
    <row r="250" spans="1:7" ht="34.5" x14ac:dyDescent="0.25">
      <c r="A250" s="182" t="s">
        <v>462</v>
      </c>
      <c r="B250" s="183" t="s">
        <v>21</v>
      </c>
      <c r="C250" s="184" t="s">
        <v>463</v>
      </c>
      <c r="D250" s="185">
        <v>90000</v>
      </c>
      <c r="E250" s="185" t="s">
        <v>18</v>
      </c>
      <c r="F250" s="186">
        <v>90000</v>
      </c>
      <c r="G250" s="181"/>
    </row>
    <row r="251" spans="1:7" ht="23.25" x14ac:dyDescent="0.25">
      <c r="A251" s="182" t="s">
        <v>249</v>
      </c>
      <c r="B251" s="183" t="s">
        <v>21</v>
      </c>
      <c r="C251" s="184" t="s">
        <v>464</v>
      </c>
      <c r="D251" s="185">
        <v>90000</v>
      </c>
      <c r="E251" s="185" t="s">
        <v>18</v>
      </c>
      <c r="F251" s="186">
        <v>90000</v>
      </c>
      <c r="G251" s="181"/>
    </row>
    <row r="252" spans="1:7" ht="23.25" x14ac:dyDescent="0.25">
      <c r="A252" s="182" t="s">
        <v>251</v>
      </c>
      <c r="B252" s="183" t="s">
        <v>21</v>
      </c>
      <c r="C252" s="184" t="s">
        <v>465</v>
      </c>
      <c r="D252" s="185">
        <v>90000</v>
      </c>
      <c r="E252" s="185" t="s">
        <v>18</v>
      </c>
      <c r="F252" s="186">
        <v>90000</v>
      </c>
      <c r="G252" s="181"/>
    </row>
    <row r="253" spans="1:7" x14ac:dyDescent="0.25">
      <c r="A253" s="182" t="s">
        <v>253</v>
      </c>
      <c r="B253" s="183" t="s">
        <v>21</v>
      </c>
      <c r="C253" s="184" t="s">
        <v>466</v>
      </c>
      <c r="D253" s="185">
        <v>90000</v>
      </c>
      <c r="E253" s="185" t="s">
        <v>18</v>
      </c>
      <c r="F253" s="186">
        <v>90000</v>
      </c>
      <c r="G253" s="181"/>
    </row>
    <row r="254" spans="1:7" x14ac:dyDescent="0.25">
      <c r="A254" s="182" t="s">
        <v>273</v>
      </c>
      <c r="B254" s="183" t="s">
        <v>21</v>
      </c>
      <c r="C254" s="184" t="s">
        <v>467</v>
      </c>
      <c r="D254" s="185">
        <v>1200000</v>
      </c>
      <c r="E254" s="185">
        <v>30694.73</v>
      </c>
      <c r="F254" s="186">
        <v>1169305.27</v>
      </c>
      <c r="G254" s="181"/>
    </row>
    <row r="255" spans="1:7" x14ac:dyDescent="0.25">
      <c r="A255" s="182" t="s">
        <v>237</v>
      </c>
      <c r="B255" s="183" t="s">
        <v>21</v>
      </c>
      <c r="C255" s="184" t="s">
        <v>468</v>
      </c>
      <c r="D255" s="185">
        <v>1200000</v>
      </c>
      <c r="E255" s="185">
        <v>30694.73</v>
      </c>
      <c r="F255" s="186">
        <v>1169305.27</v>
      </c>
      <c r="G255" s="181"/>
    </row>
    <row r="256" spans="1:7" x14ac:dyDescent="0.25">
      <c r="A256" s="182" t="s">
        <v>237</v>
      </c>
      <c r="B256" s="183" t="s">
        <v>21</v>
      </c>
      <c r="C256" s="184" t="s">
        <v>469</v>
      </c>
      <c r="D256" s="185">
        <v>1200000</v>
      </c>
      <c r="E256" s="185">
        <v>30694.73</v>
      </c>
      <c r="F256" s="186">
        <v>1169305.27</v>
      </c>
      <c r="G256" s="181"/>
    </row>
    <row r="257" spans="1:7" ht="23.25" x14ac:dyDescent="0.25">
      <c r="A257" s="182" t="s">
        <v>470</v>
      </c>
      <c r="B257" s="183" t="s">
        <v>21</v>
      </c>
      <c r="C257" s="184" t="s">
        <v>471</v>
      </c>
      <c r="D257" s="185">
        <v>1200000</v>
      </c>
      <c r="E257" s="185">
        <v>30694.73</v>
      </c>
      <c r="F257" s="186">
        <v>1169305.27</v>
      </c>
      <c r="G257" s="181"/>
    </row>
    <row r="258" spans="1:7" ht="23.25" x14ac:dyDescent="0.25">
      <c r="A258" s="182" t="s">
        <v>249</v>
      </c>
      <c r="B258" s="183" t="s">
        <v>21</v>
      </c>
      <c r="C258" s="184" t="s">
        <v>472</v>
      </c>
      <c r="D258" s="185">
        <v>1200000</v>
      </c>
      <c r="E258" s="185">
        <v>30694.73</v>
      </c>
      <c r="F258" s="186">
        <v>1169305.27</v>
      </c>
      <c r="G258" s="181"/>
    </row>
    <row r="259" spans="1:7" ht="23.25" x14ac:dyDescent="0.25">
      <c r="A259" s="182" t="s">
        <v>251</v>
      </c>
      <c r="B259" s="183" t="s">
        <v>21</v>
      </c>
      <c r="C259" s="184" t="s">
        <v>473</v>
      </c>
      <c r="D259" s="185">
        <v>1200000</v>
      </c>
      <c r="E259" s="185">
        <v>30694.73</v>
      </c>
      <c r="F259" s="186">
        <v>1169305.27</v>
      </c>
      <c r="G259" s="181"/>
    </row>
    <row r="260" spans="1:7" x14ac:dyDescent="0.25">
      <c r="A260" s="182" t="s">
        <v>253</v>
      </c>
      <c r="B260" s="183" t="s">
        <v>21</v>
      </c>
      <c r="C260" s="184" t="s">
        <v>474</v>
      </c>
      <c r="D260" s="185">
        <v>1200000</v>
      </c>
      <c r="E260" s="185">
        <v>30694.73</v>
      </c>
      <c r="F260" s="186">
        <v>1169305.27</v>
      </c>
      <c r="G260" s="181"/>
    </row>
    <row r="261" spans="1:7" x14ac:dyDescent="0.25">
      <c r="A261" s="176" t="s">
        <v>475</v>
      </c>
      <c r="B261" s="177" t="s">
        <v>21</v>
      </c>
      <c r="C261" s="178" t="s">
        <v>476</v>
      </c>
      <c r="D261" s="179">
        <v>228722877.54000002</v>
      </c>
      <c r="E261" s="179">
        <v>76341767.239999995</v>
      </c>
      <c r="F261" s="180">
        <v>152381110.29999998</v>
      </c>
      <c r="G261" s="181"/>
    </row>
    <row r="262" spans="1:7" x14ac:dyDescent="0.25">
      <c r="A262" s="176" t="s">
        <v>477</v>
      </c>
      <c r="B262" s="177" t="s">
        <v>21</v>
      </c>
      <c r="C262" s="178" t="s">
        <v>478</v>
      </c>
      <c r="D262" s="179">
        <v>39524709.979999997</v>
      </c>
      <c r="E262" s="179">
        <v>10031880.140000001</v>
      </c>
      <c r="F262" s="180">
        <v>29492829.840000004</v>
      </c>
      <c r="G262" s="181"/>
    </row>
    <row r="263" spans="1:7" ht="45.75" x14ac:dyDescent="0.25">
      <c r="A263" s="182" t="s">
        <v>479</v>
      </c>
      <c r="B263" s="183" t="s">
        <v>21</v>
      </c>
      <c r="C263" s="184" t="s">
        <v>480</v>
      </c>
      <c r="D263" s="185">
        <v>346700</v>
      </c>
      <c r="E263" s="185" t="s">
        <v>18</v>
      </c>
      <c r="F263" s="186">
        <v>346700</v>
      </c>
      <c r="G263" s="181"/>
    </row>
    <row r="264" spans="1:7" x14ac:dyDescent="0.25">
      <c r="A264" s="182" t="s">
        <v>286</v>
      </c>
      <c r="B264" s="183" t="s">
        <v>21</v>
      </c>
      <c r="C264" s="184" t="s">
        <v>481</v>
      </c>
      <c r="D264" s="185">
        <v>346700</v>
      </c>
      <c r="E264" s="185" t="s">
        <v>18</v>
      </c>
      <c r="F264" s="186">
        <v>346700</v>
      </c>
      <c r="G264" s="181"/>
    </row>
    <row r="265" spans="1:7" ht="34.5" x14ac:dyDescent="0.25">
      <c r="A265" s="182" t="s">
        <v>482</v>
      </c>
      <c r="B265" s="183" t="s">
        <v>21</v>
      </c>
      <c r="C265" s="184" t="s">
        <v>483</v>
      </c>
      <c r="D265" s="185">
        <v>346700</v>
      </c>
      <c r="E265" s="185" t="s">
        <v>18</v>
      </c>
      <c r="F265" s="186">
        <v>346700</v>
      </c>
      <c r="G265" s="181"/>
    </row>
    <row r="266" spans="1:7" ht="34.5" x14ac:dyDescent="0.25">
      <c r="A266" s="182" t="s">
        <v>484</v>
      </c>
      <c r="B266" s="183" t="s">
        <v>21</v>
      </c>
      <c r="C266" s="184" t="s">
        <v>485</v>
      </c>
      <c r="D266" s="185">
        <v>346700</v>
      </c>
      <c r="E266" s="185" t="s">
        <v>18</v>
      </c>
      <c r="F266" s="186">
        <v>346700</v>
      </c>
      <c r="G266" s="181"/>
    </row>
    <row r="267" spans="1:7" ht="23.25" x14ac:dyDescent="0.25">
      <c r="A267" s="182" t="s">
        <v>249</v>
      </c>
      <c r="B267" s="183" t="s">
        <v>21</v>
      </c>
      <c r="C267" s="184" t="s">
        <v>486</v>
      </c>
      <c r="D267" s="185">
        <v>346700</v>
      </c>
      <c r="E267" s="185" t="s">
        <v>18</v>
      </c>
      <c r="F267" s="186">
        <v>346700</v>
      </c>
      <c r="G267" s="181"/>
    </row>
    <row r="268" spans="1:7" ht="23.25" x14ac:dyDescent="0.25">
      <c r="A268" s="182" t="s">
        <v>251</v>
      </c>
      <c r="B268" s="183" t="s">
        <v>21</v>
      </c>
      <c r="C268" s="184" t="s">
        <v>487</v>
      </c>
      <c r="D268" s="185">
        <v>346700</v>
      </c>
      <c r="E268" s="185" t="s">
        <v>18</v>
      </c>
      <c r="F268" s="186">
        <v>346700</v>
      </c>
      <c r="G268" s="181"/>
    </row>
    <row r="269" spans="1:7" x14ac:dyDescent="0.25">
      <c r="A269" s="182" t="s">
        <v>253</v>
      </c>
      <c r="B269" s="183" t="s">
        <v>21</v>
      </c>
      <c r="C269" s="184" t="s">
        <v>488</v>
      </c>
      <c r="D269" s="185">
        <v>346700</v>
      </c>
      <c r="E269" s="185" t="s">
        <v>18</v>
      </c>
      <c r="F269" s="186">
        <v>346700</v>
      </c>
      <c r="G269" s="181"/>
    </row>
    <row r="270" spans="1:7" ht="34.5" x14ac:dyDescent="0.25">
      <c r="A270" s="182" t="s">
        <v>490</v>
      </c>
      <c r="B270" s="183" t="s">
        <v>21</v>
      </c>
      <c r="C270" s="184" t="s">
        <v>491</v>
      </c>
      <c r="D270" s="185">
        <v>35544136.379999995</v>
      </c>
      <c r="E270" s="185">
        <v>9474859.8499999996</v>
      </c>
      <c r="F270" s="186">
        <v>26069276.530000001</v>
      </c>
      <c r="G270" s="181"/>
    </row>
    <row r="271" spans="1:7" x14ac:dyDescent="0.25">
      <c r="A271" s="182" t="s">
        <v>286</v>
      </c>
      <c r="B271" s="183" t="s">
        <v>21</v>
      </c>
      <c r="C271" s="184" t="s">
        <v>493</v>
      </c>
      <c r="D271" s="185">
        <v>13848400</v>
      </c>
      <c r="E271" s="185">
        <v>8473859.8499999996</v>
      </c>
      <c r="F271" s="186">
        <v>5374540.1500000004</v>
      </c>
      <c r="G271" s="181"/>
    </row>
    <row r="272" spans="1:7" ht="23.25" x14ac:dyDescent="0.25">
      <c r="A272" s="182" t="s">
        <v>494</v>
      </c>
      <c r="B272" s="183" t="s">
        <v>21</v>
      </c>
      <c r="C272" s="184" t="s">
        <v>495</v>
      </c>
      <c r="D272" s="185">
        <v>13848400</v>
      </c>
      <c r="E272" s="185">
        <v>8473859.8499999996</v>
      </c>
      <c r="F272" s="186">
        <v>5374540.1500000004</v>
      </c>
      <c r="G272" s="181"/>
    </row>
    <row r="273" spans="1:7" ht="34.5" x14ac:dyDescent="0.25">
      <c r="A273" s="182" t="s">
        <v>496</v>
      </c>
      <c r="B273" s="183" t="s">
        <v>21</v>
      </c>
      <c r="C273" s="184" t="s">
        <v>497</v>
      </c>
      <c r="D273" s="185">
        <v>10448400</v>
      </c>
      <c r="E273" s="185">
        <v>8473859.8499999996</v>
      </c>
      <c r="F273" s="186">
        <v>1974540.15</v>
      </c>
      <c r="G273" s="181"/>
    </row>
    <row r="274" spans="1:7" ht="23.25" x14ac:dyDescent="0.25">
      <c r="A274" s="182" t="s">
        <v>249</v>
      </c>
      <c r="B274" s="183" t="s">
        <v>21</v>
      </c>
      <c r="C274" s="184" t="s">
        <v>498</v>
      </c>
      <c r="D274" s="185">
        <v>10448400</v>
      </c>
      <c r="E274" s="185">
        <v>8473859.8499999996</v>
      </c>
      <c r="F274" s="186">
        <v>1974540.15</v>
      </c>
      <c r="G274" s="181"/>
    </row>
    <row r="275" spans="1:7" ht="23.25" x14ac:dyDescent="0.25">
      <c r="A275" s="182" t="s">
        <v>251</v>
      </c>
      <c r="B275" s="183" t="s">
        <v>21</v>
      </c>
      <c r="C275" s="184" t="s">
        <v>499</v>
      </c>
      <c r="D275" s="185">
        <v>10448400</v>
      </c>
      <c r="E275" s="185">
        <v>8473859.8499999996</v>
      </c>
      <c r="F275" s="186">
        <v>1974540.15</v>
      </c>
      <c r="G275" s="181"/>
    </row>
    <row r="276" spans="1:7" x14ac:dyDescent="0.25">
      <c r="A276" s="182" t="s">
        <v>253</v>
      </c>
      <c r="B276" s="183" t="s">
        <v>21</v>
      </c>
      <c r="C276" s="184" t="s">
        <v>500</v>
      </c>
      <c r="D276" s="185">
        <v>10448400</v>
      </c>
      <c r="E276" s="185">
        <v>8473859.8499999996</v>
      </c>
      <c r="F276" s="186">
        <v>1974540.15</v>
      </c>
      <c r="G276" s="181"/>
    </row>
    <row r="277" spans="1:7" ht="23.25" x14ac:dyDescent="0.25">
      <c r="A277" s="182" t="s">
        <v>501</v>
      </c>
      <c r="B277" s="183" t="s">
        <v>21</v>
      </c>
      <c r="C277" s="184" t="s">
        <v>908</v>
      </c>
      <c r="D277" s="185">
        <v>3400000</v>
      </c>
      <c r="E277" s="185" t="s">
        <v>18</v>
      </c>
      <c r="F277" s="186">
        <v>3400000</v>
      </c>
      <c r="G277" s="181"/>
    </row>
    <row r="278" spans="1:7" ht="23.25" x14ac:dyDescent="0.25">
      <c r="A278" s="182" t="s">
        <v>249</v>
      </c>
      <c r="B278" s="183" t="s">
        <v>21</v>
      </c>
      <c r="C278" s="184" t="s">
        <v>907</v>
      </c>
      <c r="D278" s="185">
        <v>3400000</v>
      </c>
      <c r="E278" s="185" t="s">
        <v>18</v>
      </c>
      <c r="F278" s="186">
        <v>3400000</v>
      </c>
      <c r="G278" s="181"/>
    </row>
    <row r="279" spans="1:7" ht="23.25" x14ac:dyDescent="0.25">
      <c r="A279" s="182" t="s">
        <v>251</v>
      </c>
      <c r="B279" s="183" t="s">
        <v>21</v>
      </c>
      <c r="C279" s="184" t="s">
        <v>906</v>
      </c>
      <c r="D279" s="185">
        <v>3400000</v>
      </c>
      <c r="E279" s="185" t="s">
        <v>18</v>
      </c>
      <c r="F279" s="186">
        <v>3400000</v>
      </c>
      <c r="G279" s="181"/>
    </row>
    <row r="280" spans="1:7" x14ac:dyDescent="0.25">
      <c r="A280" s="182" t="s">
        <v>253</v>
      </c>
      <c r="B280" s="183" t="s">
        <v>21</v>
      </c>
      <c r="C280" s="184" t="s">
        <v>905</v>
      </c>
      <c r="D280" s="185">
        <v>3400000</v>
      </c>
      <c r="E280" s="185" t="s">
        <v>18</v>
      </c>
      <c r="F280" s="186">
        <v>3400000</v>
      </c>
      <c r="G280" s="181"/>
    </row>
    <row r="281" spans="1:7" x14ac:dyDescent="0.25">
      <c r="A281" s="182" t="s">
        <v>786</v>
      </c>
      <c r="B281" s="183" t="s">
        <v>21</v>
      </c>
      <c r="C281" s="184" t="s">
        <v>1125</v>
      </c>
      <c r="D281" s="185">
        <v>21695736.379999999</v>
      </c>
      <c r="E281" s="185">
        <v>1001000</v>
      </c>
      <c r="F281" s="186">
        <v>20694736.379999999</v>
      </c>
      <c r="G281" s="181"/>
    </row>
    <row r="282" spans="1:7" ht="23.25" x14ac:dyDescent="0.25">
      <c r="A282" s="182" t="s">
        <v>963</v>
      </c>
      <c r="B282" s="183" t="s">
        <v>21</v>
      </c>
      <c r="C282" s="184" t="s">
        <v>1124</v>
      </c>
      <c r="D282" s="185">
        <v>21695736.379999999</v>
      </c>
      <c r="E282" s="185">
        <v>1001000</v>
      </c>
      <c r="F282" s="186">
        <v>20694736.379999999</v>
      </c>
      <c r="G282" s="181"/>
    </row>
    <row r="283" spans="1:7" ht="34.5" x14ac:dyDescent="0.25">
      <c r="A283" s="182" t="s">
        <v>1057</v>
      </c>
      <c r="B283" s="183" t="s">
        <v>21</v>
      </c>
      <c r="C283" s="184" t="s">
        <v>1056</v>
      </c>
      <c r="D283" s="185">
        <v>21478778.379999999</v>
      </c>
      <c r="E283" s="185">
        <v>990990</v>
      </c>
      <c r="F283" s="186">
        <v>20487788.379999999</v>
      </c>
      <c r="G283" s="181"/>
    </row>
    <row r="284" spans="1:7" ht="23.25" x14ac:dyDescent="0.25">
      <c r="A284" s="182" t="s">
        <v>442</v>
      </c>
      <c r="B284" s="183" t="s">
        <v>21</v>
      </c>
      <c r="C284" s="184" t="s">
        <v>1055</v>
      </c>
      <c r="D284" s="185">
        <v>9500000</v>
      </c>
      <c r="E284" s="185" t="s">
        <v>18</v>
      </c>
      <c r="F284" s="186">
        <v>9500000</v>
      </c>
      <c r="G284" s="181"/>
    </row>
    <row r="285" spans="1:7" x14ac:dyDescent="0.25">
      <c r="A285" s="182" t="s">
        <v>443</v>
      </c>
      <c r="B285" s="183" t="s">
        <v>21</v>
      </c>
      <c r="C285" s="184" t="s">
        <v>1054</v>
      </c>
      <c r="D285" s="185">
        <v>9500000</v>
      </c>
      <c r="E285" s="185" t="s">
        <v>18</v>
      </c>
      <c r="F285" s="186">
        <v>9500000</v>
      </c>
      <c r="G285" s="181"/>
    </row>
    <row r="286" spans="1:7" ht="34.5" x14ac:dyDescent="0.25">
      <c r="A286" s="182" t="s">
        <v>492</v>
      </c>
      <c r="B286" s="183" t="s">
        <v>21</v>
      </c>
      <c r="C286" s="184" t="s">
        <v>1053</v>
      </c>
      <c r="D286" s="185">
        <v>9500000</v>
      </c>
      <c r="E286" s="185" t="s">
        <v>18</v>
      </c>
      <c r="F286" s="186">
        <v>9500000</v>
      </c>
      <c r="G286" s="181"/>
    </row>
    <row r="287" spans="1:7" x14ac:dyDescent="0.25">
      <c r="A287" s="182" t="s">
        <v>255</v>
      </c>
      <c r="B287" s="183" t="s">
        <v>21</v>
      </c>
      <c r="C287" s="184" t="s">
        <v>1052</v>
      </c>
      <c r="D287" s="185">
        <v>11978778.380000001</v>
      </c>
      <c r="E287" s="185">
        <v>990990</v>
      </c>
      <c r="F287" s="186">
        <v>10987788.380000001</v>
      </c>
      <c r="G287" s="181"/>
    </row>
    <row r="288" spans="1:7" x14ac:dyDescent="0.25">
      <c r="A288" s="182" t="s">
        <v>257</v>
      </c>
      <c r="B288" s="183" t="s">
        <v>21</v>
      </c>
      <c r="C288" s="184" t="s">
        <v>1051</v>
      </c>
      <c r="D288" s="185">
        <v>11978778.380000001</v>
      </c>
      <c r="E288" s="185">
        <v>990990</v>
      </c>
      <c r="F288" s="186">
        <v>10987788.380000001</v>
      </c>
      <c r="G288" s="181"/>
    </row>
    <row r="289" spans="1:7" x14ac:dyDescent="0.25">
      <c r="A289" s="182" t="s">
        <v>259</v>
      </c>
      <c r="B289" s="183" t="s">
        <v>21</v>
      </c>
      <c r="C289" s="184" t="s">
        <v>1050</v>
      </c>
      <c r="D289" s="185">
        <v>11978778.380000001</v>
      </c>
      <c r="E289" s="185">
        <v>990990</v>
      </c>
      <c r="F289" s="186">
        <v>10987788.380000001</v>
      </c>
      <c r="G289" s="181"/>
    </row>
    <row r="290" spans="1:7" ht="34.5" x14ac:dyDescent="0.25">
      <c r="A290" s="182" t="s">
        <v>909</v>
      </c>
      <c r="B290" s="183" t="s">
        <v>21</v>
      </c>
      <c r="C290" s="184" t="s">
        <v>1049</v>
      </c>
      <c r="D290" s="185">
        <v>216958</v>
      </c>
      <c r="E290" s="185">
        <v>10010</v>
      </c>
      <c r="F290" s="186">
        <v>206948</v>
      </c>
      <c r="G290" s="181"/>
    </row>
    <row r="291" spans="1:7" ht="23.25" x14ac:dyDescent="0.25">
      <c r="A291" s="182" t="s">
        <v>442</v>
      </c>
      <c r="B291" s="183" t="s">
        <v>21</v>
      </c>
      <c r="C291" s="184" t="s">
        <v>1048</v>
      </c>
      <c r="D291" s="185">
        <v>95960</v>
      </c>
      <c r="E291" s="185" t="s">
        <v>18</v>
      </c>
      <c r="F291" s="186">
        <v>95960</v>
      </c>
      <c r="G291" s="181"/>
    </row>
    <row r="292" spans="1:7" x14ac:dyDescent="0.25">
      <c r="A292" s="182" t="s">
        <v>443</v>
      </c>
      <c r="B292" s="183" t="s">
        <v>21</v>
      </c>
      <c r="C292" s="184" t="s">
        <v>1047</v>
      </c>
      <c r="D292" s="185">
        <v>95960</v>
      </c>
      <c r="E292" s="185" t="s">
        <v>18</v>
      </c>
      <c r="F292" s="186">
        <v>95960</v>
      </c>
      <c r="G292" s="181"/>
    </row>
    <row r="293" spans="1:7" ht="34.5" x14ac:dyDescent="0.25">
      <c r="A293" s="182" t="s">
        <v>492</v>
      </c>
      <c r="B293" s="183" t="s">
        <v>21</v>
      </c>
      <c r="C293" s="184" t="s">
        <v>1046</v>
      </c>
      <c r="D293" s="185">
        <v>95960</v>
      </c>
      <c r="E293" s="185" t="s">
        <v>18</v>
      </c>
      <c r="F293" s="186">
        <v>95960</v>
      </c>
      <c r="G293" s="181"/>
    </row>
    <row r="294" spans="1:7" x14ac:dyDescent="0.25">
      <c r="A294" s="182" t="s">
        <v>255</v>
      </c>
      <c r="B294" s="183" t="s">
        <v>21</v>
      </c>
      <c r="C294" s="184" t="s">
        <v>1045</v>
      </c>
      <c r="D294" s="185">
        <v>120998</v>
      </c>
      <c r="E294" s="185">
        <v>10010</v>
      </c>
      <c r="F294" s="186">
        <v>110988</v>
      </c>
      <c r="G294" s="181"/>
    </row>
    <row r="295" spans="1:7" x14ac:dyDescent="0.25">
      <c r="A295" s="182" t="s">
        <v>257</v>
      </c>
      <c r="B295" s="183" t="s">
        <v>21</v>
      </c>
      <c r="C295" s="184" t="s">
        <v>1044</v>
      </c>
      <c r="D295" s="185">
        <v>120998</v>
      </c>
      <c r="E295" s="185">
        <v>10010</v>
      </c>
      <c r="F295" s="186">
        <v>110988</v>
      </c>
      <c r="G295" s="181"/>
    </row>
    <row r="296" spans="1:7" x14ac:dyDescent="0.25">
      <c r="A296" s="182" t="s">
        <v>259</v>
      </c>
      <c r="B296" s="183" t="s">
        <v>21</v>
      </c>
      <c r="C296" s="184" t="s">
        <v>1043</v>
      </c>
      <c r="D296" s="185">
        <v>120998</v>
      </c>
      <c r="E296" s="185">
        <v>10010</v>
      </c>
      <c r="F296" s="186">
        <v>110988</v>
      </c>
      <c r="G296" s="181"/>
    </row>
    <row r="297" spans="1:7" x14ac:dyDescent="0.25">
      <c r="A297" s="182" t="s">
        <v>273</v>
      </c>
      <c r="B297" s="183" t="s">
        <v>21</v>
      </c>
      <c r="C297" s="184" t="s">
        <v>502</v>
      </c>
      <c r="D297" s="185">
        <v>3633873.6</v>
      </c>
      <c r="E297" s="185">
        <v>557020.29</v>
      </c>
      <c r="F297" s="186">
        <v>3076853.3099999996</v>
      </c>
      <c r="G297" s="181"/>
    </row>
    <row r="298" spans="1:7" x14ac:dyDescent="0.25">
      <c r="A298" s="182" t="s">
        <v>237</v>
      </c>
      <c r="B298" s="183" t="s">
        <v>21</v>
      </c>
      <c r="C298" s="184" t="s">
        <v>503</v>
      </c>
      <c r="D298" s="185">
        <v>3633873.6</v>
      </c>
      <c r="E298" s="185">
        <v>557020.29</v>
      </c>
      <c r="F298" s="186">
        <v>3076853.3099999996</v>
      </c>
      <c r="G298" s="181"/>
    </row>
    <row r="299" spans="1:7" x14ac:dyDescent="0.25">
      <c r="A299" s="182" t="s">
        <v>237</v>
      </c>
      <c r="B299" s="183" t="s">
        <v>21</v>
      </c>
      <c r="C299" s="184" t="s">
        <v>504</v>
      </c>
      <c r="D299" s="185">
        <v>3633873.6</v>
      </c>
      <c r="E299" s="185">
        <v>557020.29</v>
      </c>
      <c r="F299" s="186">
        <v>3076853.3099999996</v>
      </c>
      <c r="G299" s="181"/>
    </row>
    <row r="300" spans="1:7" ht="23.25" x14ac:dyDescent="0.25">
      <c r="A300" s="182" t="s">
        <v>505</v>
      </c>
      <c r="B300" s="183" t="s">
        <v>21</v>
      </c>
      <c r="C300" s="184" t="s">
        <v>506</v>
      </c>
      <c r="D300" s="185">
        <v>2300000</v>
      </c>
      <c r="E300" s="185">
        <v>491256.33</v>
      </c>
      <c r="F300" s="186">
        <v>1808743.67</v>
      </c>
      <c r="G300" s="181"/>
    </row>
    <row r="301" spans="1:7" ht="23.25" x14ac:dyDescent="0.25">
      <c r="A301" s="182" t="s">
        <v>249</v>
      </c>
      <c r="B301" s="183" t="s">
        <v>21</v>
      </c>
      <c r="C301" s="184" t="s">
        <v>904</v>
      </c>
      <c r="D301" s="185">
        <v>2300000</v>
      </c>
      <c r="E301" s="185">
        <v>491256.33</v>
      </c>
      <c r="F301" s="186">
        <v>1808743.67</v>
      </c>
      <c r="G301" s="181"/>
    </row>
    <row r="302" spans="1:7" ht="23.25" x14ac:dyDescent="0.25">
      <c r="A302" s="182" t="s">
        <v>251</v>
      </c>
      <c r="B302" s="183" t="s">
        <v>21</v>
      </c>
      <c r="C302" s="184" t="s">
        <v>903</v>
      </c>
      <c r="D302" s="185">
        <v>2300000</v>
      </c>
      <c r="E302" s="185">
        <v>491256.33</v>
      </c>
      <c r="F302" s="186">
        <v>1808743.67</v>
      </c>
      <c r="G302" s="181"/>
    </row>
    <row r="303" spans="1:7" x14ac:dyDescent="0.25">
      <c r="A303" s="182" t="s">
        <v>253</v>
      </c>
      <c r="B303" s="183" t="s">
        <v>21</v>
      </c>
      <c r="C303" s="184" t="s">
        <v>902</v>
      </c>
      <c r="D303" s="185">
        <v>2300000</v>
      </c>
      <c r="E303" s="185">
        <v>491256.33</v>
      </c>
      <c r="F303" s="186">
        <v>1808743.67</v>
      </c>
      <c r="G303" s="181"/>
    </row>
    <row r="304" spans="1:7" ht="23.25" x14ac:dyDescent="0.25">
      <c r="A304" s="182" t="s">
        <v>507</v>
      </c>
      <c r="B304" s="183" t="s">
        <v>21</v>
      </c>
      <c r="C304" s="184" t="s">
        <v>508</v>
      </c>
      <c r="D304" s="185">
        <v>1333873.6000000001</v>
      </c>
      <c r="E304" s="185">
        <v>65763.960000000006</v>
      </c>
      <c r="F304" s="186">
        <v>1268109.6399999999</v>
      </c>
      <c r="G304" s="181"/>
    </row>
    <row r="305" spans="1:7" ht="23.25" x14ac:dyDescent="0.25">
      <c r="A305" s="182" t="s">
        <v>249</v>
      </c>
      <c r="B305" s="183" t="s">
        <v>21</v>
      </c>
      <c r="C305" s="184" t="s">
        <v>509</v>
      </c>
      <c r="D305" s="185">
        <v>1333873.6000000001</v>
      </c>
      <c r="E305" s="185">
        <v>65763.960000000006</v>
      </c>
      <c r="F305" s="186">
        <v>1268109.6399999999</v>
      </c>
      <c r="G305" s="181"/>
    </row>
    <row r="306" spans="1:7" ht="23.25" x14ac:dyDescent="0.25">
      <c r="A306" s="182" t="s">
        <v>251</v>
      </c>
      <c r="B306" s="183" t="s">
        <v>21</v>
      </c>
      <c r="C306" s="184" t="s">
        <v>510</v>
      </c>
      <c r="D306" s="185">
        <v>1333873.6000000001</v>
      </c>
      <c r="E306" s="185">
        <v>65763.960000000006</v>
      </c>
      <c r="F306" s="186">
        <v>1268109.6399999999</v>
      </c>
      <c r="G306" s="181"/>
    </row>
    <row r="307" spans="1:7" x14ac:dyDescent="0.25">
      <c r="A307" s="182" t="s">
        <v>253</v>
      </c>
      <c r="B307" s="183" t="s">
        <v>21</v>
      </c>
      <c r="C307" s="184" t="s">
        <v>511</v>
      </c>
      <c r="D307" s="185">
        <v>1333873.6000000001</v>
      </c>
      <c r="E307" s="185">
        <v>65763.960000000006</v>
      </c>
      <c r="F307" s="186">
        <v>1268109.6399999999</v>
      </c>
      <c r="G307" s="181"/>
    </row>
    <row r="308" spans="1:7" x14ac:dyDescent="0.25">
      <c r="A308" s="176" t="s">
        <v>512</v>
      </c>
      <c r="B308" s="177" t="s">
        <v>21</v>
      </c>
      <c r="C308" s="178" t="s">
        <v>513</v>
      </c>
      <c r="D308" s="179">
        <v>18049038.719999999</v>
      </c>
      <c r="E308" s="179">
        <v>4509656.57</v>
      </c>
      <c r="F308" s="180">
        <v>13539382.149999999</v>
      </c>
      <c r="G308" s="181"/>
    </row>
    <row r="309" spans="1:7" ht="45.75" x14ac:dyDescent="0.25">
      <c r="A309" s="182" t="s">
        <v>479</v>
      </c>
      <c r="B309" s="183" t="s">
        <v>21</v>
      </c>
      <c r="C309" s="184" t="s">
        <v>514</v>
      </c>
      <c r="D309" s="185">
        <v>14549038.719999999</v>
      </c>
      <c r="E309" s="185">
        <v>4509656.57</v>
      </c>
      <c r="F309" s="186">
        <v>10039382.149999999</v>
      </c>
      <c r="G309" s="181"/>
    </row>
    <row r="310" spans="1:7" x14ac:dyDescent="0.25">
      <c r="A310" s="182" t="s">
        <v>286</v>
      </c>
      <c r="B310" s="183" t="s">
        <v>21</v>
      </c>
      <c r="C310" s="184" t="s">
        <v>753</v>
      </c>
      <c r="D310" s="185">
        <v>12069212.32</v>
      </c>
      <c r="E310" s="185">
        <v>4509656.57</v>
      </c>
      <c r="F310" s="186">
        <v>7559555.75</v>
      </c>
      <c r="G310" s="181"/>
    </row>
    <row r="311" spans="1:7" ht="34.5" x14ac:dyDescent="0.25">
      <c r="A311" s="182" t="s">
        <v>482</v>
      </c>
      <c r="B311" s="183" t="s">
        <v>21</v>
      </c>
      <c r="C311" s="184" t="s">
        <v>1123</v>
      </c>
      <c r="D311" s="185">
        <v>5648970.7999999998</v>
      </c>
      <c r="E311" s="185" t="s">
        <v>18</v>
      </c>
      <c r="F311" s="186">
        <v>5648970.7999999998</v>
      </c>
      <c r="G311" s="181"/>
    </row>
    <row r="312" spans="1:7" ht="57" x14ac:dyDescent="0.25">
      <c r="A312" s="182" t="s">
        <v>1224</v>
      </c>
      <c r="B312" s="183" t="s">
        <v>21</v>
      </c>
      <c r="C312" s="184" t="s">
        <v>1225</v>
      </c>
      <c r="D312" s="185">
        <v>5648970.7999999998</v>
      </c>
      <c r="E312" s="185" t="s">
        <v>18</v>
      </c>
      <c r="F312" s="186">
        <v>5648970.7999999998</v>
      </c>
      <c r="G312" s="181"/>
    </row>
    <row r="313" spans="1:7" x14ac:dyDescent="0.25">
      <c r="A313" s="182" t="s">
        <v>255</v>
      </c>
      <c r="B313" s="183" t="s">
        <v>21</v>
      </c>
      <c r="C313" s="184" t="s">
        <v>1226</v>
      </c>
      <c r="D313" s="185">
        <v>5648970.7999999998</v>
      </c>
      <c r="E313" s="185" t="s">
        <v>18</v>
      </c>
      <c r="F313" s="186">
        <v>5648970.7999999998</v>
      </c>
      <c r="G313" s="181"/>
    </row>
    <row r="314" spans="1:7" ht="34.5" x14ac:dyDescent="0.25">
      <c r="A314" s="182" t="s">
        <v>489</v>
      </c>
      <c r="B314" s="183" t="s">
        <v>21</v>
      </c>
      <c r="C314" s="184" t="s">
        <v>1227</v>
      </c>
      <c r="D314" s="185">
        <v>5648970.7999999998</v>
      </c>
      <c r="E314" s="185" t="s">
        <v>18</v>
      </c>
      <c r="F314" s="186">
        <v>5648970.7999999998</v>
      </c>
      <c r="G314" s="181"/>
    </row>
    <row r="315" spans="1:7" ht="45.75" x14ac:dyDescent="0.25">
      <c r="A315" s="182" t="s">
        <v>522</v>
      </c>
      <c r="B315" s="183" t="s">
        <v>21</v>
      </c>
      <c r="C315" s="184" t="s">
        <v>1228</v>
      </c>
      <c r="D315" s="185">
        <v>5648970.7999999998</v>
      </c>
      <c r="E315" s="185" t="s">
        <v>18</v>
      </c>
      <c r="F315" s="186">
        <v>5648970.7999999998</v>
      </c>
      <c r="G315" s="181"/>
    </row>
    <row r="316" spans="1:7" ht="23.25" x14ac:dyDescent="0.25">
      <c r="A316" s="182" t="s">
        <v>1229</v>
      </c>
      <c r="B316" s="183" t="s">
        <v>21</v>
      </c>
      <c r="C316" s="184" t="s">
        <v>1230</v>
      </c>
      <c r="D316" s="185">
        <v>2968041.52</v>
      </c>
      <c r="E316" s="185">
        <v>2968041.52</v>
      </c>
      <c r="F316" s="186" t="s">
        <v>18</v>
      </c>
      <c r="G316" s="181"/>
    </row>
    <row r="317" spans="1:7" ht="34.5" x14ac:dyDescent="0.25">
      <c r="A317" s="182" t="s">
        <v>1231</v>
      </c>
      <c r="B317" s="183" t="s">
        <v>21</v>
      </c>
      <c r="C317" s="184" t="s">
        <v>1232</v>
      </c>
      <c r="D317" s="185">
        <v>2968041.52</v>
      </c>
      <c r="E317" s="185">
        <v>2968041.52</v>
      </c>
      <c r="F317" s="186" t="s">
        <v>18</v>
      </c>
      <c r="G317" s="181"/>
    </row>
    <row r="318" spans="1:7" ht="23.25" x14ac:dyDescent="0.25">
      <c r="A318" s="182" t="s">
        <v>442</v>
      </c>
      <c r="B318" s="183" t="s">
        <v>21</v>
      </c>
      <c r="C318" s="184" t="s">
        <v>1233</v>
      </c>
      <c r="D318" s="185">
        <v>2968041.52</v>
      </c>
      <c r="E318" s="185">
        <v>2968041.52</v>
      </c>
      <c r="F318" s="186" t="s">
        <v>18</v>
      </c>
      <c r="G318" s="181"/>
    </row>
    <row r="319" spans="1:7" x14ac:dyDescent="0.25">
      <c r="A319" s="182" t="s">
        <v>443</v>
      </c>
      <c r="B319" s="183" t="s">
        <v>21</v>
      </c>
      <c r="C319" s="184" t="s">
        <v>1234</v>
      </c>
      <c r="D319" s="185">
        <v>2968041.52</v>
      </c>
      <c r="E319" s="185">
        <v>2968041.52</v>
      </c>
      <c r="F319" s="186" t="s">
        <v>18</v>
      </c>
      <c r="G319" s="181"/>
    </row>
    <row r="320" spans="1:7" ht="34.5" x14ac:dyDescent="0.25">
      <c r="A320" s="182" t="s">
        <v>444</v>
      </c>
      <c r="B320" s="183" t="s">
        <v>21</v>
      </c>
      <c r="C320" s="184" t="s">
        <v>1235</v>
      </c>
      <c r="D320" s="185">
        <v>2968041.52</v>
      </c>
      <c r="E320" s="185">
        <v>2968041.52</v>
      </c>
      <c r="F320" s="186" t="s">
        <v>18</v>
      </c>
      <c r="G320" s="181"/>
    </row>
    <row r="321" spans="1:7" ht="23.25" x14ac:dyDescent="0.25">
      <c r="A321" s="182" t="s">
        <v>901</v>
      </c>
      <c r="B321" s="183" t="s">
        <v>21</v>
      </c>
      <c r="C321" s="184" t="s">
        <v>900</v>
      </c>
      <c r="D321" s="185">
        <v>3452200</v>
      </c>
      <c r="E321" s="185">
        <v>1541615.05</v>
      </c>
      <c r="F321" s="186">
        <v>1910584.95</v>
      </c>
      <c r="G321" s="181"/>
    </row>
    <row r="322" spans="1:7" ht="23.25" x14ac:dyDescent="0.25">
      <c r="A322" s="182" t="s">
        <v>899</v>
      </c>
      <c r="B322" s="183" t="s">
        <v>21</v>
      </c>
      <c r="C322" s="184" t="s">
        <v>898</v>
      </c>
      <c r="D322" s="185">
        <v>3452200</v>
      </c>
      <c r="E322" s="185">
        <v>1541615.05</v>
      </c>
      <c r="F322" s="186">
        <v>1910584.95</v>
      </c>
      <c r="G322" s="181"/>
    </row>
    <row r="323" spans="1:7" ht="23.25" x14ac:dyDescent="0.25">
      <c r="A323" s="182" t="s">
        <v>249</v>
      </c>
      <c r="B323" s="183" t="s">
        <v>21</v>
      </c>
      <c r="C323" s="184" t="s">
        <v>897</v>
      </c>
      <c r="D323" s="185">
        <v>3452200</v>
      </c>
      <c r="E323" s="185">
        <v>1541615.05</v>
      </c>
      <c r="F323" s="186">
        <v>1910584.95</v>
      </c>
      <c r="G323" s="181"/>
    </row>
    <row r="324" spans="1:7" ht="23.25" x14ac:dyDescent="0.25">
      <c r="A324" s="182" t="s">
        <v>251</v>
      </c>
      <c r="B324" s="183" t="s">
        <v>21</v>
      </c>
      <c r="C324" s="184" t="s">
        <v>896</v>
      </c>
      <c r="D324" s="185">
        <v>3452200</v>
      </c>
      <c r="E324" s="185">
        <v>1541615.05</v>
      </c>
      <c r="F324" s="186">
        <v>1910584.95</v>
      </c>
      <c r="G324" s="181"/>
    </row>
    <row r="325" spans="1:7" x14ac:dyDescent="0.25">
      <c r="A325" s="182" t="s">
        <v>253</v>
      </c>
      <c r="B325" s="183" t="s">
        <v>21</v>
      </c>
      <c r="C325" s="184" t="s">
        <v>895</v>
      </c>
      <c r="D325" s="185">
        <v>3452200</v>
      </c>
      <c r="E325" s="185">
        <v>1541615.05</v>
      </c>
      <c r="F325" s="186">
        <v>1910584.95</v>
      </c>
      <c r="G325" s="181"/>
    </row>
    <row r="326" spans="1:7" x14ac:dyDescent="0.25">
      <c r="A326" s="182" t="s">
        <v>786</v>
      </c>
      <c r="B326" s="183" t="s">
        <v>21</v>
      </c>
      <c r="C326" s="184" t="s">
        <v>894</v>
      </c>
      <c r="D326" s="185">
        <v>2479826.4</v>
      </c>
      <c r="E326" s="185" t="s">
        <v>18</v>
      </c>
      <c r="F326" s="186">
        <v>2479826.4</v>
      </c>
      <c r="G326" s="181"/>
    </row>
    <row r="327" spans="1:7" ht="34.5" x14ac:dyDescent="0.25">
      <c r="A327" s="182" t="s">
        <v>873</v>
      </c>
      <c r="B327" s="183" t="s">
        <v>21</v>
      </c>
      <c r="C327" s="184" t="s">
        <v>893</v>
      </c>
      <c r="D327" s="185">
        <v>2479826.4</v>
      </c>
      <c r="E327" s="185" t="s">
        <v>18</v>
      </c>
      <c r="F327" s="186">
        <v>2479826.4</v>
      </c>
      <c r="G327" s="181"/>
    </row>
    <row r="328" spans="1:7" ht="23.25" x14ac:dyDescent="0.25">
      <c r="A328" s="182" t="s">
        <v>515</v>
      </c>
      <c r="B328" s="183" t="s">
        <v>21</v>
      </c>
      <c r="C328" s="184" t="s">
        <v>892</v>
      </c>
      <c r="D328" s="185">
        <v>2479826.4</v>
      </c>
      <c r="E328" s="185" t="s">
        <v>18</v>
      </c>
      <c r="F328" s="186">
        <v>2479826.4</v>
      </c>
      <c r="G328" s="181"/>
    </row>
    <row r="329" spans="1:7" ht="23.25" x14ac:dyDescent="0.25">
      <c r="A329" s="182" t="s">
        <v>249</v>
      </c>
      <c r="B329" s="183" t="s">
        <v>21</v>
      </c>
      <c r="C329" s="184" t="s">
        <v>891</v>
      </c>
      <c r="D329" s="185">
        <v>2479826.4</v>
      </c>
      <c r="E329" s="185" t="s">
        <v>18</v>
      </c>
      <c r="F329" s="186">
        <v>2479826.4</v>
      </c>
      <c r="G329" s="181"/>
    </row>
    <row r="330" spans="1:7" ht="23.25" x14ac:dyDescent="0.25">
      <c r="A330" s="182" t="s">
        <v>251</v>
      </c>
      <c r="B330" s="183" t="s">
        <v>21</v>
      </c>
      <c r="C330" s="184" t="s">
        <v>890</v>
      </c>
      <c r="D330" s="185">
        <v>2479826.4</v>
      </c>
      <c r="E330" s="185" t="s">
        <v>18</v>
      </c>
      <c r="F330" s="186">
        <v>2479826.4</v>
      </c>
      <c r="G330" s="181"/>
    </row>
    <row r="331" spans="1:7" x14ac:dyDescent="0.25">
      <c r="A331" s="182" t="s">
        <v>253</v>
      </c>
      <c r="B331" s="183" t="s">
        <v>21</v>
      </c>
      <c r="C331" s="184" t="s">
        <v>889</v>
      </c>
      <c r="D331" s="185">
        <v>2479826.4</v>
      </c>
      <c r="E331" s="185" t="s">
        <v>18</v>
      </c>
      <c r="F331" s="186">
        <v>2479826.4</v>
      </c>
      <c r="G331" s="181"/>
    </row>
    <row r="332" spans="1:7" x14ac:dyDescent="0.25">
      <c r="A332" s="182" t="s">
        <v>273</v>
      </c>
      <c r="B332" s="183" t="s">
        <v>21</v>
      </c>
      <c r="C332" s="184" t="s">
        <v>516</v>
      </c>
      <c r="D332" s="185">
        <v>3500000</v>
      </c>
      <c r="E332" s="185" t="s">
        <v>18</v>
      </c>
      <c r="F332" s="186">
        <v>3500000</v>
      </c>
      <c r="G332" s="181"/>
    </row>
    <row r="333" spans="1:7" x14ac:dyDescent="0.25">
      <c r="A333" s="182" t="s">
        <v>237</v>
      </c>
      <c r="B333" s="183" t="s">
        <v>21</v>
      </c>
      <c r="C333" s="184" t="s">
        <v>517</v>
      </c>
      <c r="D333" s="185">
        <v>3500000</v>
      </c>
      <c r="E333" s="185" t="s">
        <v>18</v>
      </c>
      <c r="F333" s="186">
        <v>3500000</v>
      </c>
      <c r="G333" s="181"/>
    </row>
    <row r="334" spans="1:7" x14ac:dyDescent="0.25">
      <c r="A334" s="182" t="s">
        <v>237</v>
      </c>
      <c r="B334" s="183" t="s">
        <v>21</v>
      </c>
      <c r="C334" s="184" t="s">
        <v>518</v>
      </c>
      <c r="D334" s="185">
        <v>3500000</v>
      </c>
      <c r="E334" s="185" t="s">
        <v>18</v>
      </c>
      <c r="F334" s="186">
        <v>3500000</v>
      </c>
      <c r="G334" s="181"/>
    </row>
    <row r="335" spans="1:7" ht="23.25" x14ac:dyDescent="0.25">
      <c r="A335" s="182" t="s">
        <v>888</v>
      </c>
      <c r="B335" s="183" t="s">
        <v>21</v>
      </c>
      <c r="C335" s="184" t="s">
        <v>519</v>
      </c>
      <c r="D335" s="185">
        <v>3500000</v>
      </c>
      <c r="E335" s="185" t="s">
        <v>18</v>
      </c>
      <c r="F335" s="186">
        <v>3500000</v>
      </c>
      <c r="G335" s="181"/>
    </row>
    <row r="336" spans="1:7" x14ac:dyDescent="0.25">
      <c r="A336" s="182" t="s">
        <v>255</v>
      </c>
      <c r="B336" s="183" t="s">
        <v>21</v>
      </c>
      <c r="C336" s="184" t="s">
        <v>520</v>
      </c>
      <c r="D336" s="185">
        <v>3500000</v>
      </c>
      <c r="E336" s="185" t="s">
        <v>18</v>
      </c>
      <c r="F336" s="186">
        <v>3500000</v>
      </c>
      <c r="G336" s="181"/>
    </row>
    <row r="337" spans="1:7" ht="34.5" x14ac:dyDescent="0.25">
      <c r="A337" s="182" t="s">
        <v>489</v>
      </c>
      <c r="B337" s="183" t="s">
        <v>21</v>
      </c>
      <c r="C337" s="184" t="s">
        <v>521</v>
      </c>
      <c r="D337" s="185">
        <v>3500000</v>
      </c>
      <c r="E337" s="185" t="s">
        <v>18</v>
      </c>
      <c r="F337" s="186">
        <v>3500000</v>
      </c>
      <c r="G337" s="181"/>
    </row>
    <row r="338" spans="1:7" ht="45.75" x14ac:dyDescent="0.25">
      <c r="A338" s="182" t="s">
        <v>522</v>
      </c>
      <c r="B338" s="183" t="s">
        <v>21</v>
      </c>
      <c r="C338" s="184" t="s">
        <v>523</v>
      </c>
      <c r="D338" s="185">
        <v>3500000</v>
      </c>
      <c r="E338" s="185" t="s">
        <v>18</v>
      </c>
      <c r="F338" s="186">
        <v>3500000</v>
      </c>
      <c r="G338" s="181"/>
    </row>
    <row r="339" spans="1:7" x14ac:dyDescent="0.25">
      <c r="A339" s="176" t="s">
        <v>524</v>
      </c>
      <c r="B339" s="177" t="s">
        <v>21</v>
      </c>
      <c r="C339" s="178" t="s">
        <v>525</v>
      </c>
      <c r="D339" s="179">
        <v>148893828.83999997</v>
      </c>
      <c r="E339" s="179">
        <v>50842230.870000005</v>
      </c>
      <c r="F339" s="180">
        <v>98051597.969999984</v>
      </c>
      <c r="G339" s="181"/>
    </row>
    <row r="340" spans="1:7" ht="45.75" x14ac:dyDescent="0.25">
      <c r="A340" s="182" t="s">
        <v>479</v>
      </c>
      <c r="B340" s="183" t="s">
        <v>21</v>
      </c>
      <c r="C340" s="184" t="s">
        <v>526</v>
      </c>
      <c r="D340" s="185">
        <v>11717534.18</v>
      </c>
      <c r="E340" s="185">
        <v>924309.17999999993</v>
      </c>
      <c r="F340" s="186">
        <v>10793225</v>
      </c>
      <c r="G340" s="181"/>
    </row>
    <row r="341" spans="1:7" x14ac:dyDescent="0.25">
      <c r="A341" s="182" t="s">
        <v>791</v>
      </c>
      <c r="B341" s="183" t="s">
        <v>21</v>
      </c>
      <c r="C341" s="184" t="s">
        <v>887</v>
      </c>
      <c r="D341" s="185">
        <v>11717534.18</v>
      </c>
      <c r="E341" s="185">
        <v>924309.17999999993</v>
      </c>
      <c r="F341" s="186">
        <v>10793225</v>
      </c>
      <c r="G341" s="181"/>
    </row>
    <row r="342" spans="1:7" ht="23.25" x14ac:dyDescent="0.25">
      <c r="A342" s="182" t="s">
        <v>1122</v>
      </c>
      <c r="B342" s="183" t="s">
        <v>21</v>
      </c>
      <c r="C342" s="184" t="s">
        <v>1121</v>
      </c>
      <c r="D342" s="185">
        <v>1002934.18</v>
      </c>
      <c r="E342" s="185">
        <v>202934.18</v>
      </c>
      <c r="F342" s="186">
        <v>800000</v>
      </c>
      <c r="G342" s="181"/>
    </row>
    <row r="343" spans="1:7" ht="34.5" x14ac:dyDescent="0.25">
      <c r="A343" s="182" t="s">
        <v>1042</v>
      </c>
      <c r="B343" s="183" t="s">
        <v>21</v>
      </c>
      <c r="C343" s="184" t="s">
        <v>1041</v>
      </c>
      <c r="D343" s="185">
        <v>1002934.18</v>
      </c>
      <c r="E343" s="185">
        <v>202934.18</v>
      </c>
      <c r="F343" s="186">
        <v>800000</v>
      </c>
      <c r="G343" s="181"/>
    </row>
    <row r="344" spans="1:7" ht="23.25" x14ac:dyDescent="0.25">
      <c r="A344" s="182" t="s">
        <v>442</v>
      </c>
      <c r="B344" s="183" t="s">
        <v>21</v>
      </c>
      <c r="C344" s="184" t="s">
        <v>1040</v>
      </c>
      <c r="D344" s="185">
        <v>1002934.18</v>
      </c>
      <c r="E344" s="185">
        <v>202934.18</v>
      </c>
      <c r="F344" s="186">
        <v>800000</v>
      </c>
      <c r="G344" s="181"/>
    </row>
    <row r="345" spans="1:7" x14ac:dyDescent="0.25">
      <c r="A345" s="182" t="s">
        <v>443</v>
      </c>
      <c r="B345" s="183" t="s">
        <v>21</v>
      </c>
      <c r="C345" s="184" t="s">
        <v>1039</v>
      </c>
      <c r="D345" s="185">
        <v>1002934.18</v>
      </c>
      <c r="E345" s="185">
        <v>202934.18</v>
      </c>
      <c r="F345" s="186">
        <v>800000</v>
      </c>
      <c r="G345" s="181"/>
    </row>
    <row r="346" spans="1:7" ht="34.5" x14ac:dyDescent="0.25">
      <c r="A346" s="182" t="s">
        <v>444</v>
      </c>
      <c r="B346" s="183" t="s">
        <v>21</v>
      </c>
      <c r="C346" s="184" t="s">
        <v>1038</v>
      </c>
      <c r="D346" s="185">
        <v>1002934.18</v>
      </c>
      <c r="E346" s="185">
        <v>202934.18</v>
      </c>
      <c r="F346" s="186">
        <v>800000</v>
      </c>
      <c r="G346" s="181"/>
    </row>
    <row r="347" spans="1:7" ht="34.5" x14ac:dyDescent="0.25">
      <c r="A347" s="182" t="s">
        <v>886</v>
      </c>
      <c r="B347" s="183" t="s">
        <v>21</v>
      </c>
      <c r="C347" s="184" t="s">
        <v>885</v>
      </c>
      <c r="D347" s="185">
        <v>8400000</v>
      </c>
      <c r="E347" s="185" t="s">
        <v>18</v>
      </c>
      <c r="F347" s="186">
        <v>8400000</v>
      </c>
      <c r="G347" s="181"/>
    </row>
    <row r="348" spans="1:7" ht="34.5" x14ac:dyDescent="0.25">
      <c r="A348" s="182" t="s">
        <v>884</v>
      </c>
      <c r="B348" s="183" t="s">
        <v>21</v>
      </c>
      <c r="C348" s="184" t="s">
        <v>883</v>
      </c>
      <c r="D348" s="185">
        <v>8400000</v>
      </c>
      <c r="E348" s="185" t="s">
        <v>18</v>
      </c>
      <c r="F348" s="186">
        <v>8400000</v>
      </c>
      <c r="G348" s="181"/>
    </row>
    <row r="349" spans="1:7" ht="23.25" x14ac:dyDescent="0.25">
      <c r="A349" s="182" t="s">
        <v>249</v>
      </c>
      <c r="B349" s="183" t="s">
        <v>21</v>
      </c>
      <c r="C349" s="184" t="s">
        <v>882</v>
      </c>
      <c r="D349" s="185">
        <v>8400000</v>
      </c>
      <c r="E349" s="185" t="s">
        <v>18</v>
      </c>
      <c r="F349" s="186">
        <v>8400000</v>
      </c>
      <c r="G349" s="181"/>
    </row>
    <row r="350" spans="1:7" ht="23.25" x14ac:dyDescent="0.25">
      <c r="A350" s="182" t="s">
        <v>251</v>
      </c>
      <c r="B350" s="183" t="s">
        <v>21</v>
      </c>
      <c r="C350" s="184" t="s">
        <v>881</v>
      </c>
      <c r="D350" s="185">
        <v>8400000</v>
      </c>
      <c r="E350" s="185" t="s">
        <v>18</v>
      </c>
      <c r="F350" s="186">
        <v>8400000</v>
      </c>
      <c r="G350" s="181"/>
    </row>
    <row r="351" spans="1:7" x14ac:dyDescent="0.25">
      <c r="A351" s="182" t="s">
        <v>253</v>
      </c>
      <c r="B351" s="183" t="s">
        <v>21</v>
      </c>
      <c r="C351" s="184" t="s">
        <v>880</v>
      </c>
      <c r="D351" s="185">
        <v>8400000</v>
      </c>
      <c r="E351" s="185" t="s">
        <v>18</v>
      </c>
      <c r="F351" s="186">
        <v>8400000</v>
      </c>
      <c r="G351" s="181"/>
    </row>
    <row r="352" spans="1:7" ht="45.75" x14ac:dyDescent="0.25">
      <c r="A352" s="182" t="s">
        <v>879</v>
      </c>
      <c r="B352" s="183" t="s">
        <v>21</v>
      </c>
      <c r="C352" s="184" t="s">
        <v>878</v>
      </c>
      <c r="D352" s="185">
        <v>2314600</v>
      </c>
      <c r="E352" s="185">
        <v>721375</v>
      </c>
      <c r="F352" s="186">
        <v>1593225</v>
      </c>
      <c r="G352" s="181"/>
    </row>
    <row r="353" spans="1:7" ht="23.25" x14ac:dyDescent="0.25">
      <c r="A353" s="182" t="s">
        <v>527</v>
      </c>
      <c r="B353" s="183" t="s">
        <v>21</v>
      </c>
      <c r="C353" s="184" t="s">
        <v>877</v>
      </c>
      <c r="D353" s="185">
        <v>2314600</v>
      </c>
      <c r="E353" s="185">
        <v>721375</v>
      </c>
      <c r="F353" s="186">
        <v>1593225</v>
      </c>
      <c r="G353" s="181"/>
    </row>
    <row r="354" spans="1:7" ht="23.25" x14ac:dyDescent="0.25">
      <c r="A354" s="182" t="s">
        <v>289</v>
      </c>
      <c r="B354" s="183" t="s">
        <v>21</v>
      </c>
      <c r="C354" s="184" t="s">
        <v>876</v>
      </c>
      <c r="D354" s="185">
        <v>2314600</v>
      </c>
      <c r="E354" s="185">
        <v>721375</v>
      </c>
      <c r="F354" s="186">
        <v>1593225</v>
      </c>
      <c r="G354" s="181"/>
    </row>
    <row r="355" spans="1:7" x14ac:dyDescent="0.25">
      <c r="A355" s="182" t="s">
        <v>290</v>
      </c>
      <c r="B355" s="183" t="s">
        <v>21</v>
      </c>
      <c r="C355" s="184" t="s">
        <v>875</v>
      </c>
      <c r="D355" s="185">
        <v>2314600</v>
      </c>
      <c r="E355" s="185">
        <v>721375</v>
      </c>
      <c r="F355" s="186">
        <v>1593225</v>
      </c>
      <c r="G355" s="181"/>
    </row>
    <row r="356" spans="1:7" x14ac:dyDescent="0.25">
      <c r="A356" s="182" t="s">
        <v>291</v>
      </c>
      <c r="B356" s="183" t="s">
        <v>21</v>
      </c>
      <c r="C356" s="184" t="s">
        <v>874</v>
      </c>
      <c r="D356" s="185">
        <v>2314600</v>
      </c>
      <c r="E356" s="185">
        <v>721375</v>
      </c>
      <c r="F356" s="186">
        <v>1593225</v>
      </c>
      <c r="G356" s="181"/>
    </row>
    <row r="357" spans="1:7" ht="23.25" x14ac:dyDescent="0.25">
      <c r="A357" s="182" t="s">
        <v>432</v>
      </c>
      <c r="B357" s="183" t="s">
        <v>21</v>
      </c>
      <c r="C357" s="184" t="s">
        <v>528</v>
      </c>
      <c r="D357" s="185">
        <v>49525560</v>
      </c>
      <c r="E357" s="185">
        <v>20770250.119999997</v>
      </c>
      <c r="F357" s="186">
        <v>28755309.879999999</v>
      </c>
      <c r="G357" s="181"/>
    </row>
    <row r="358" spans="1:7" x14ac:dyDescent="0.25">
      <c r="A358" s="182" t="s">
        <v>286</v>
      </c>
      <c r="B358" s="183" t="s">
        <v>21</v>
      </c>
      <c r="C358" s="184" t="s">
        <v>529</v>
      </c>
      <c r="D358" s="185">
        <v>49525560</v>
      </c>
      <c r="E358" s="185">
        <v>20770250.119999997</v>
      </c>
      <c r="F358" s="186">
        <v>28755309.879999999</v>
      </c>
      <c r="G358" s="181"/>
    </row>
    <row r="359" spans="1:7" ht="23.25" x14ac:dyDescent="0.25">
      <c r="A359" s="182" t="s">
        <v>530</v>
      </c>
      <c r="B359" s="183" t="s">
        <v>21</v>
      </c>
      <c r="C359" s="184" t="s">
        <v>531</v>
      </c>
      <c r="D359" s="185">
        <v>49525560</v>
      </c>
      <c r="E359" s="185">
        <v>20770250.120000001</v>
      </c>
      <c r="F359" s="186">
        <v>28755309.879999999</v>
      </c>
      <c r="G359" s="181"/>
    </row>
    <row r="360" spans="1:7" ht="34.5" x14ac:dyDescent="0.25">
      <c r="A360" s="182" t="s">
        <v>532</v>
      </c>
      <c r="B360" s="183" t="s">
        <v>21</v>
      </c>
      <c r="C360" s="184" t="s">
        <v>533</v>
      </c>
      <c r="D360" s="185">
        <v>36650650</v>
      </c>
      <c r="E360" s="185">
        <v>12896447.84</v>
      </c>
      <c r="F360" s="186">
        <v>23754202.16</v>
      </c>
      <c r="G360" s="181"/>
    </row>
    <row r="361" spans="1:7" ht="23.25" x14ac:dyDescent="0.25">
      <c r="A361" s="182" t="s">
        <v>289</v>
      </c>
      <c r="B361" s="183" t="s">
        <v>21</v>
      </c>
      <c r="C361" s="184" t="s">
        <v>534</v>
      </c>
      <c r="D361" s="185">
        <v>36650650</v>
      </c>
      <c r="E361" s="185">
        <v>12896447.84</v>
      </c>
      <c r="F361" s="186">
        <v>23754202.16</v>
      </c>
      <c r="G361" s="181"/>
    </row>
    <row r="362" spans="1:7" x14ac:dyDescent="0.25">
      <c r="A362" s="182" t="s">
        <v>290</v>
      </c>
      <c r="B362" s="183" t="s">
        <v>21</v>
      </c>
      <c r="C362" s="184" t="s">
        <v>535</v>
      </c>
      <c r="D362" s="185">
        <v>36650650</v>
      </c>
      <c r="E362" s="185">
        <v>12896447.84</v>
      </c>
      <c r="F362" s="186">
        <v>23754202.16</v>
      </c>
      <c r="G362" s="181"/>
    </row>
    <row r="363" spans="1:7" x14ac:dyDescent="0.25">
      <c r="A363" s="182" t="s">
        <v>291</v>
      </c>
      <c r="B363" s="183" t="s">
        <v>21</v>
      </c>
      <c r="C363" s="184" t="s">
        <v>536</v>
      </c>
      <c r="D363" s="185">
        <v>36650650</v>
      </c>
      <c r="E363" s="185">
        <v>12896447.84</v>
      </c>
      <c r="F363" s="186">
        <v>23754202.16</v>
      </c>
      <c r="G363" s="181"/>
    </row>
    <row r="364" spans="1:7" ht="34.5" x14ac:dyDescent="0.25">
      <c r="A364" s="182" t="s">
        <v>537</v>
      </c>
      <c r="B364" s="183" t="s">
        <v>21</v>
      </c>
      <c r="C364" s="184" t="s">
        <v>538</v>
      </c>
      <c r="D364" s="185">
        <v>8500000</v>
      </c>
      <c r="E364" s="185">
        <v>3815979.09</v>
      </c>
      <c r="F364" s="186">
        <v>4684020.91</v>
      </c>
      <c r="G364" s="181"/>
    </row>
    <row r="365" spans="1:7" ht="23.25" x14ac:dyDescent="0.25">
      <c r="A365" s="182" t="s">
        <v>289</v>
      </c>
      <c r="B365" s="183" t="s">
        <v>21</v>
      </c>
      <c r="C365" s="184" t="s">
        <v>539</v>
      </c>
      <c r="D365" s="185">
        <v>8500000</v>
      </c>
      <c r="E365" s="185">
        <v>3815979.09</v>
      </c>
      <c r="F365" s="186">
        <v>4684020.91</v>
      </c>
      <c r="G365" s="181"/>
    </row>
    <row r="366" spans="1:7" x14ac:dyDescent="0.25">
      <c r="A366" s="182" t="s">
        <v>290</v>
      </c>
      <c r="B366" s="183" t="s">
        <v>21</v>
      </c>
      <c r="C366" s="184" t="s">
        <v>540</v>
      </c>
      <c r="D366" s="185">
        <v>8500000</v>
      </c>
      <c r="E366" s="185">
        <v>3815979.09</v>
      </c>
      <c r="F366" s="186">
        <v>4684020.91</v>
      </c>
      <c r="G366" s="181"/>
    </row>
    <row r="367" spans="1:7" x14ac:dyDescent="0.25">
      <c r="A367" s="182" t="s">
        <v>291</v>
      </c>
      <c r="B367" s="183" t="s">
        <v>21</v>
      </c>
      <c r="C367" s="184" t="s">
        <v>541</v>
      </c>
      <c r="D367" s="185">
        <v>8500000</v>
      </c>
      <c r="E367" s="185">
        <v>3815979.09</v>
      </c>
      <c r="F367" s="186">
        <v>4684020.91</v>
      </c>
      <c r="G367" s="181"/>
    </row>
    <row r="368" spans="1:7" x14ac:dyDescent="0.25">
      <c r="A368" s="182" t="s">
        <v>1037</v>
      </c>
      <c r="B368" s="183" t="s">
        <v>21</v>
      </c>
      <c r="C368" s="184" t="s">
        <v>1036</v>
      </c>
      <c r="D368" s="185">
        <v>4374910</v>
      </c>
      <c r="E368" s="185">
        <v>4057823.19</v>
      </c>
      <c r="F368" s="186">
        <v>317086.81</v>
      </c>
      <c r="G368" s="181"/>
    </row>
    <row r="369" spans="1:7" ht="23.25" x14ac:dyDescent="0.25">
      <c r="A369" s="182" t="s">
        <v>289</v>
      </c>
      <c r="B369" s="183" t="s">
        <v>21</v>
      </c>
      <c r="C369" s="184" t="s">
        <v>1035</v>
      </c>
      <c r="D369" s="185">
        <v>4374910</v>
      </c>
      <c r="E369" s="185">
        <v>4057823.19</v>
      </c>
      <c r="F369" s="186">
        <v>317086.81</v>
      </c>
      <c r="G369" s="181"/>
    </row>
    <row r="370" spans="1:7" x14ac:dyDescent="0.25">
      <c r="A370" s="182" t="s">
        <v>290</v>
      </c>
      <c r="B370" s="183" t="s">
        <v>21</v>
      </c>
      <c r="C370" s="184" t="s">
        <v>1034</v>
      </c>
      <c r="D370" s="185">
        <v>4374910</v>
      </c>
      <c r="E370" s="185">
        <v>4057823.19</v>
      </c>
      <c r="F370" s="186">
        <v>317086.81</v>
      </c>
      <c r="G370" s="181"/>
    </row>
    <row r="371" spans="1:7" x14ac:dyDescent="0.25">
      <c r="A371" s="182" t="s">
        <v>291</v>
      </c>
      <c r="B371" s="183" t="s">
        <v>21</v>
      </c>
      <c r="C371" s="184" t="s">
        <v>1033</v>
      </c>
      <c r="D371" s="185">
        <v>4374910</v>
      </c>
      <c r="E371" s="185">
        <v>4057823.19</v>
      </c>
      <c r="F371" s="186">
        <v>317086.81</v>
      </c>
      <c r="G371" s="181"/>
    </row>
    <row r="372" spans="1:7" ht="23.25" x14ac:dyDescent="0.25">
      <c r="A372" s="182" t="s">
        <v>303</v>
      </c>
      <c r="B372" s="183" t="s">
        <v>21</v>
      </c>
      <c r="C372" s="184" t="s">
        <v>1236</v>
      </c>
      <c r="D372" s="185">
        <v>857984.8</v>
      </c>
      <c r="E372" s="185" t="s">
        <v>18</v>
      </c>
      <c r="F372" s="186">
        <v>857984.8</v>
      </c>
      <c r="G372" s="181"/>
    </row>
    <row r="373" spans="1:7" x14ac:dyDescent="0.25">
      <c r="A373" s="182" t="s">
        <v>286</v>
      </c>
      <c r="B373" s="183" t="s">
        <v>21</v>
      </c>
      <c r="C373" s="184" t="s">
        <v>1237</v>
      </c>
      <c r="D373" s="185">
        <v>857984.8</v>
      </c>
      <c r="E373" s="185" t="s">
        <v>18</v>
      </c>
      <c r="F373" s="186">
        <v>857984.8</v>
      </c>
      <c r="G373" s="181"/>
    </row>
    <row r="374" spans="1:7" ht="23.25" x14ac:dyDescent="0.25">
      <c r="A374" s="182" t="s">
        <v>542</v>
      </c>
      <c r="B374" s="183" t="s">
        <v>21</v>
      </c>
      <c r="C374" s="184" t="s">
        <v>1238</v>
      </c>
      <c r="D374" s="185">
        <v>857984.8</v>
      </c>
      <c r="E374" s="185" t="s">
        <v>18</v>
      </c>
      <c r="F374" s="186">
        <v>857984.8</v>
      </c>
      <c r="G374" s="181"/>
    </row>
    <row r="375" spans="1:7" ht="45.75" x14ac:dyDescent="0.25">
      <c r="A375" s="182" t="s">
        <v>1062</v>
      </c>
      <c r="B375" s="183" t="s">
        <v>21</v>
      </c>
      <c r="C375" s="184" t="s">
        <v>1239</v>
      </c>
      <c r="D375" s="185">
        <v>857984.8</v>
      </c>
      <c r="E375" s="185" t="s">
        <v>18</v>
      </c>
      <c r="F375" s="186">
        <v>857984.8</v>
      </c>
      <c r="G375" s="181"/>
    </row>
    <row r="376" spans="1:7" ht="23.25" x14ac:dyDescent="0.25">
      <c r="A376" s="182" t="s">
        <v>249</v>
      </c>
      <c r="B376" s="183" t="s">
        <v>21</v>
      </c>
      <c r="C376" s="184" t="s">
        <v>1240</v>
      </c>
      <c r="D376" s="185">
        <v>857984.8</v>
      </c>
      <c r="E376" s="185" t="s">
        <v>18</v>
      </c>
      <c r="F376" s="186">
        <v>857984.8</v>
      </c>
      <c r="G376" s="181"/>
    </row>
    <row r="377" spans="1:7" ht="23.25" x14ac:dyDescent="0.25">
      <c r="A377" s="182" t="s">
        <v>251</v>
      </c>
      <c r="B377" s="183" t="s">
        <v>21</v>
      </c>
      <c r="C377" s="184" t="s">
        <v>1241</v>
      </c>
      <c r="D377" s="185">
        <v>857984.8</v>
      </c>
      <c r="E377" s="185" t="s">
        <v>18</v>
      </c>
      <c r="F377" s="186">
        <v>857984.8</v>
      </c>
      <c r="G377" s="181"/>
    </row>
    <row r="378" spans="1:7" x14ac:dyDescent="0.25">
      <c r="A378" s="182" t="s">
        <v>253</v>
      </c>
      <c r="B378" s="183" t="s">
        <v>21</v>
      </c>
      <c r="C378" s="184" t="s">
        <v>1242</v>
      </c>
      <c r="D378" s="185">
        <v>857984.8</v>
      </c>
      <c r="E378" s="185" t="s">
        <v>18</v>
      </c>
      <c r="F378" s="186">
        <v>857984.8</v>
      </c>
      <c r="G378" s="181"/>
    </row>
    <row r="379" spans="1:7" ht="34.5" x14ac:dyDescent="0.25">
      <c r="A379" s="182" t="s">
        <v>1120</v>
      </c>
      <c r="B379" s="183" t="s">
        <v>21</v>
      </c>
      <c r="C379" s="184" t="s">
        <v>543</v>
      </c>
      <c r="D379" s="185">
        <v>83782620.819999993</v>
      </c>
      <c r="E379" s="185">
        <v>28550910.890000001</v>
      </c>
      <c r="F379" s="186">
        <v>55231709.93</v>
      </c>
      <c r="G379" s="181"/>
    </row>
    <row r="380" spans="1:7" x14ac:dyDescent="0.25">
      <c r="A380" s="182" t="s">
        <v>872</v>
      </c>
      <c r="B380" s="183" t="s">
        <v>21</v>
      </c>
      <c r="C380" s="184" t="s">
        <v>871</v>
      </c>
      <c r="D380" s="185">
        <v>22438075.219999999</v>
      </c>
      <c r="E380" s="185">
        <v>991200</v>
      </c>
      <c r="F380" s="186">
        <v>21446875.219999999</v>
      </c>
      <c r="G380" s="181"/>
    </row>
    <row r="381" spans="1:7" ht="23.25" x14ac:dyDescent="0.25">
      <c r="A381" s="182" t="s">
        <v>870</v>
      </c>
      <c r="B381" s="183" t="s">
        <v>21</v>
      </c>
      <c r="C381" s="184" t="s">
        <v>1119</v>
      </c>
      <c r="D381" s="185">
        <v>22438075.219999999</v>
      </c>
      <c r="E381" s="185">
        <v>991200</v>
      </c>
      <c r="F381" s="186">
        <v>21446875.219999999</v>
      </c>
      <c r="G381" s="181"/>
    </row>
    <row r="382" spans="1:7" ht="23.25" x14ac:dyDescent="0.25">
      <c r="A382" s="182" t="s">
        <v>544</v>
      </c>
      <c r="B382" s="183" t="s">
        <v>21</v>
      </c>
      <c r="C382" s="184" t="s">
        <v>1032</v>
      </c>
      <c r="D382" s="185">
        <v>22438075.219999999</v>
      </c>
      <c r="E382" s="185">
        <v>991200</v>
      </c>
      <c r="F382" s="186">
        <v>21446875.219999999</v>
      </c>
      <c r="G382" s="181"/>
    </row>
    <row r="383" spans="1:7" ht="23.25" x14ac:dyDescent="0.25">
      <c r="A383" s="182" t="s">
        <v>249</v>
      </c>
      <c r="B383" s="183" t="s">
        <v>21</v>
      </c>
      <c r="C383" s="184" t="s">
        <v>1031</v>
      </c>
      <c r="D383" s="185">
        <v>22438075.219999999</v>
      </c>
      <c r="E383" s="185">
        <v>991200</v>
      </c>
      <c r="F383" s="186">
        <v>21446875.219999999</v>
      </c>
      <c r="G383" s="181"/>
    </row>
    <row r="384" spans="1:7" ht="23.25" x14ac:dyDescent="0.25">
      <c r="A384" s="182" t="s">
        <v>251</v>
      </c>
      <c r="B384" s="183" t="s">
        <v>21</v>
      </c>
      <c r="C384" s="184" t="s">
        <v>1030</v>
      </c>
      <c r="D384" s="185">
        <v>22438075.219999999</v>
      </c>
      <c r="E384" s="185">
        <v>991200</v>
      </c>
      <c r="F384" s="186">
        <v>21446875.219999999</v>
      </c>
      <c r="G384" s="181"/>
    </row>
    <row r="385" spans="1:7" x14ac:dyDescent="0.25">
      <c r="A385" s="182" t="s">
        <v>253</v>
      </c>
      <c r="B385" s="183" t="s">
        <v>21</v>
      </c>
      <c r="C385" s="184" t="s">
        <v>1029</v>
      </c>
      <c r="D385" s="185">
        <v>22438075.219999999</v>
      </c>
      <c r="E385" s="185">
        <v>991200</v>
      </c>
      <c r="F385" s="186">
        <v>21446875.219999999</v>
      </c>
      <c r="G385" s="181"/>
    </row>
    <row r="386" spans="1:7" x14ac:dyDescent="0.25">
      <c r="A386" s="182" t="s">
        <v>286</v>
      </c>
      <c r="B386" s="183" t="s">
        <v>21</v>
      </c>
      <c r="C386" s="184" t="s">
        <v>545</v>
      </c>
      <c r="D386" s="185">
        <v>32139002.859999999</v>
      </c>
      <c r="E386" s="185">
        <v>17738291.68</v>
      </c>
      <c r="F386" s="186">
        <v>14400711.18</v>
      </c>
      <c r="G386" s="181"/>
    </row>
    <row r="387" spans="1:7" ht="23.25" x14ac:dyDescent="0.25">
      <c r="A387" s="182" t="s">
        <v>546</v>
      </c>
      <c r="B387" s="183" t="s">
        <v>21</v>
      </c>
      <c r="C387" s="184" t="s">
        <v>547</v>
      </c>
      <c r="D387" s="185">
        <v>32139002.859999999</v>
      </c>
      <c r="E387" s="185">
        <v>17738291.68</v>
      </c>
      <c r="F387" s="186">
        <v>14400711.18</v>
      </c>
      <c r="G387" s="181"/>
    </row>
    <row r="388" spans="1:7" x14ac:dyDescent="0.25">
      <c r="A388" s="182" t="s">
        <v>326</v>
      </c>
      <c r="B388" s="183" t="s">
        <v>21</v>
      </c>
      <c r="C388" s="184" t="s">
        <v>548</v>
      </c>
      <c r="D388" s="185">
        <v>28836100</v>
      </c>
      <c r="E388" s="185">
        <v>16197688.57</v>
      </c>
      <c r="F388" s="186">
        <v>12638411.43</v>
      </c>
      <c r="G388" s="181"/>
    </row>
    <row r="389" spans="1:7" ht="23.25" x14ac:dyDescent="0.25">
      <c r="A389" s="182" t="s">
        <v>289</v>
      </c>
      <c r="B389" s="183" t="s">
        <v>21</v>
      </c>
      <c r="C389" s="184" t="s">
        <v>549</v>
      </c>
      <c r="D389" s="185">
        <v>28836100</v>
      </c>
      <c r="E389" s="185">
        <v>16197688.57</v>
      </c>
      <c r="F389" s="186">
        <v>12638411.43</v>
      </c>
      <c r="G389" s="181"/>
    </row>
    <row r="390" spans="1:7" x14ac:dyDescent="0.25">
      <c r="A390" s="182" t="s">
        <v>290</v>
      </c>
      <c r="B390" s="183" t="s">
        <v>21</v>
      </c>
      <c r="C390" s="184" t="s">
        <v>550</v>
      </c>
      <c r="D390" s="185">
        <v>28836100</v>
      </c>
      <c r="E390" s="185">
        <v>16197688.57</v>
      </c>
      <c r="F390" s="186">
        <v>12638411.43</v>
      </c>
      <c r="G390" s="181"/>
    </row>
    <row r="391" spans="1:7" ht="45.75" x14ac:dyDescent="0.25">
      <c r="A391" s="182" t="s">
        <v>440</v>
      </c>
      <c r="B391" s="183" t="s">
        <v>21</v>
      </c>
      <c r="C391" s="184" t="s">
        <v>551</v>
      </c>
      <c r="D391" s="185">
        <v>28836100</v>
      </c>
      <c r="E391" s="185">
        <v>16197688.57</v>
      </c>
      <c r="F391" s="186">
        <v>12638411.43</v>
      </c>
      <c r="G391" s="181"/>
    </row>
    <row r="392" spans="1:7" x14ac:dyDescent="0.25">
      <c r="A392" s="182" t="s">
        <v>564</v>
      </c>
      <c r="B392" s="183" t="s">
        <v>21</v>
      </c>
      <c r="C392" s="184" t="s">
        <v>869</v>
      </c>
      <c r="D392" s="185">
        <v>2180248.6800000002</v>
      </c>
      <c r="E392" s="185">
        <v>1056189.69</v>
      </c>
      <c r="F392" s="186">
        <v>1124058.99</v>
      </c>
      <c r="G392" s="181"/>
    </row>
    <row r="393" spans="1:7" ht="23.25" x14ac:dyDescent="0.25">
      <c r="A393" s="182" t="s">
        <v>249</v>
      </c>
      <c r="B393" s="183" t="s">
        <v>21</v>
      </c>
      <c r="C393" s="184" t="s">
        <v>868</v>
      </c>
      <c r="D393" s="185">
        <v>2180248.6800000002</v>
      </c>
      <c r="E393" s="185">
        <v>1056189.69</v>
      </c>
      <c r="F393" s="186">
        <v>1124058.99</v>
      </c>
      <c r="G393" s="181"/>
    </row>
    <row r="394" spans="1:7" ht="23.25" x14ac:dyDescent="0.25">
      <c r="A394" s="182" t="s">
        <v>251</v>
      </c>
      <c r="B394" s="183" t="s">
        <v>21</v>
      </c>
      <c r="C394" s="184" t="s">
        <v>867</v>
      </c>
      <c r="D394" s="185">
        <v>2180248.6800000002</v>
      </c>
      <c r="E394" s="185">
        <v>1056189.69</v>
      </c>
      <c r="F394" s="186">
        <v>1124058.99</v>
      </c>
      <c r="G394" s="181"/>
    </row>
    <row r="395" spans="1:7" x14ac:dyDescent="0.25">
      <c r="A395" s="182" t="s">
        <v>253</v>
      </c>
      <c r="B395" s="183" t="s">
        <v>21</v>
      </c>
      <c r="C395" s="184" t="s">
        <v>866</v>
      </c>
      <c r="D395" s="185">
        <v>2180248.6800000002</v>
      </c>
      <c r="E395" s="185">
        <v>1056189.69</v>
      </c>
      <c r="F395" s="186">
        <v>1124058.99</v>
      </c>
      <c r="G395" s="181"/>
    </row>
    <row r="396" spans="1:7" ht="57" x14ac:dyDescent="0.25">
      <c r="A396" s="182" t="s">
        <v>1008</v>
      </c>
      <c r="B396" s="183" t="s">
        <v>21</v>
      </c>
      <c r="C396" s="184" t="s">
        <v>1243</v>
      </c>
      <c r="D396" s="185">
        <v>1122654.18</v>
      </c>
      <c r="E396" s="185">
        <v>484413.42</v>
      </c>
      <c r="F396" s="186">
        <v>638240.76</v>
      </c>
      <c r="G396" s="181"/>
    </row>
    <row r="397" spans="1:7" ht="23.25" x14ac:dyDescent="0.25">
      <c r="A397" s="182" t="s">
        <v>289</v>
      </c>
      <c r="B397" s="183" t="s">
        <v>21</v>
      </c>
      <c r="C397" s="184" t="s">
        <v>1244</v>
      </c>
      <c r="D397" s="185">
        <v>1122654.18</v>
      </c>
      <c r="E397" s="185">
        <v>484413.42</v>
      </c>
      <c r="F397" s="186">
        <v>638240.76</v>
      </c>
      <c r="G397" s="181"/>
    </row>
    <row r="398" spans="1:7" x14ac:dyDescent="0.25">
      <c r="A398" s="182" t="s">
        <v>290</v>
      </c>
      <c r="B398" s="183" t="s">
        <v>21</v>
      </c>
      <c r="C398" s="184" t="s">
        <v>1245</v>
      </c>
      <c r="D398" s="185">
        <v>1122654.18</v>
      </c>
      <c r="E398" s="185">
        <v>484413.42</v>
      </c>
      <c r="F398" s="186">
        <v>638240.76</v>
      </c>
      <c r="G398" s="181"/>
    </row>
    <row r="399" spans="1:7" x14ac:dyDescent="0.25">
      <c r="A399" s="182" t="s">
        <v>291</v>
      </c>
      <c r="B399" s="183" t="s">
        <v>21</v>
      </c>
      <c r="C399" s="184" t="s">
        <v>1246</v>
      </c>
      <c r="D399" s="185">
        <v>1122654.18</v>
      </c>
      <c r="E399" s="185">
        <v>484413.42</v>
      </c>
      <c r="F399" s="186">
        <v>638240.76</v>
      </c>
      <c r="G399" s="181"/>
    </row>
    <row r="400" spans="1:7" x14ac:dyDescent="0.25">
      <c r="A400" s="182" t="s">
        <v>791</v>
      </c>
      <c r="B400" s="183" t="s">
        <v>21</v>
      </c>
      <c r="C400" s="184" t="s">
        <v>865</v>
      </c>
      <c r="D400" s="185">
        <v>13799942.739999998</v>
      </c>
      <c r="E400" s="185">
        <v>5916120.1399999997</v>
      </c>
      <c r="F400" s="186">
        <v>7883822.5999999996</v>
      </c>
      <c r="G400" s="181"/>
    </row>
    <row r="401" spans="1:7" ht="23.25" x14ac:dyDescent="0.25">
      <c r="A401" s="182" t="s">
        <v>864</v>
      </c>
      <c r="B401" s="183" t="s">
        <v>21</v>
      </c>
      <c r="C401" s="184" t="s">
        <v>863</v>
      </c>
      <c r="D401" s="185">
        <v>13799942.739999998</v>
      </c>
      <c r="E401" s="185">
        <v>5916120.1399999997</v>
      </c>
      <c r="F401" s="186">
        <v>7883822.5999999996</v>
      </c>
      <c r="G401" s="181"/>
    </row>
    <row r="402" spans="1:7" ht="23.25" x14ac:dyDescent="0.25">
      <c r="A402" s="182" t="s">
        <v>862</v>
      </c>
      <c r="B402" s="183" t="s">
        <v>21</v>
      </c>
      <c r="C402" s="184" t="s">
        <v>861</v>
      </c>
      <c r="D402" s="185">
        <v>6743605.5599999996</v>
      </c>
      <c r="E402" s="185">
        <v>495386.67</v>
      </c>
      <c r="F402" s="186">
        <v>6248218.8899999997</v>
      </c>
      <c r="G402" s="181"/>
    </row>
    <row r="403" spans="1:7" ht="23.25" x14ac:dyDescent="0.25">
      <c r="A403" s="182" t="s">
        <v>249</v>
      </c>
      <c r="B403" s="183" t="s">
        <v>21</v>
      </c>
      <c r="C403" s="184" t="s">
        <v>860</v>
      </c>
      <c r="D403" s="185">
        <v>6743605.5599999996</v>
      </c>
      <c r="E403" s="185">
        <v>495386.67</v>
      </c>
      <c r="F403" s="186">
        <v>6248218.8899999997</v>
      </c>
      <c r="G403" s="181"/>
    </row>
    <row r="404" spans="1:7" ht="23.25" x14ac:dyDescent="0.25">
      <c r="A404" s="182" t="s">
        <v>251</v>
      </c>
      <c r="B404" s="183" t="s">
        <v>21</v>
      </c>
      <c r="C404" s="184" t="s">
        <v>859</v>
      </c>
      <c r="D404" s="185">
        <v>6743605.5599999996</v>
      </c>
      <c r="E404" s="185">
        <v>495386.67</v>
      </c>
      <c r="F404" s="186">
        <v>6248218.8899999997</v>
      </c>
      <c r="G404" s="181"/>
    </row>
    <row r="405" spans="1:7" x14ac:dyDescent="0.25">
      <c r="A405" s="182" t="s">
        <v>253</v>
      </c>
      <c r="B405" s="183" t="s">
        <v>21</v>
      </c>
      <c r="C405" s="184" t="s">
        <v>858</v>
      </c>
      <c r="D405" s="185">
        <v>6743605.5599999996</v>
      </c>
      <c r="E405" s="185">
        <v>495386.67</v>
      </c>
      <c r="F405" s="186">
        <v>6248218.8899999997</v>
      </c>
      <c r="G405" s="181"/>
    </row>
    <row r="406" spans="1:7" ht="57" x14ac:dyDescent="0.25">
      <c r="A406" s="182" t="s">
        <v>1008</v>
      </c>
      <c r="B406" s="183" t="s">
        <v>21</v>
      </c>
      <c r="C406" s="184" t="s">
        <v>857</v>
      </c>
      <c r="D406" s="185">
        <v>6652633.4699999997</v>
      </c>
      <c r="E406" s="185">
        <v>5420733.4699999997</v>
      </c>
      <c r="F406" s="186">
        <v>1231900</v>
      </c>
      <c r="G406" s="181"/>
    </row>
    <row r="407" spans="1:7" ht="23.25" x14ac:dyDescent="0.25">
      <c r="A407" s="182" t="s">
        <v>249</v>
      </c>
      <c r="B407" s="183" t="s">
        <v>21</v>
      </c>
      <c r="C407" s="184" t="s">
        <v>856</v>
      </c>
      <c r="D407" s="185">
        <v>1325500</v>
      </c>
      <c r="E407" s="185">
        <v>93600</v>
      </c>
      <c r="F407" s="186">
        <v>1231900</v>
      </c>
      <c r="G407" s="181"/>
    </row>
    <row r="408" spans="1:7" ht="23.25" x14ac:dyDescent="0.25">
      <c r="A408" s="182" t="s">
        <v>251</v>
      </c>
      <c r="B408" s="183" t="s">
        <v>21</v>
      </c>
      <c r="C408" s="184" t="s">
        <v>855</v>
      </c>
      <c r="D408" s="185">
        <v>1325500</v>
      </c>
      <c r="E408" s="185">
        <v>93600</v>
      </c>
      <c r="F408" s="186">
        <v>1231900</v>
      </c>
      <c r="G408" s="181"/>
    </row>
    <row r="409" spans="1:7" x14ac:dyDescent="0.25">
      <c r="A409" s="182" t="s">
        <v>253</v>
      </c>
      <c r="B409" s="183" t="s">
        <v>21</v>
      </c>
      <c r="C409" s="184" t="s">
        <v>854</v>
      </c>
      <c r="D409" s="185">
        <v>1325500</v>
      </c>
      <c r="E409" s="185">
        <v>93600</v>
      </c>
      <c r="F409" s="186">
        <v>1231900</v>
      </c>
      <c r="G409" s="181"/>
    </row>
    <row r="410" spans="1:7" ht="23.25" x14ac:dyDescent="0.25">
      <c r="A410" s="182" t="s">
        <v>442</v>
      </c>
      <c r="B410" s="183" t="s">
        <v>21</v>
      </c>
      <c r="C410" s="184" t="s">
        <v>853</v>
      </c>
      <c r="D410" s="185">
        <v>5327133.47</v>
      </c>
      <c r="E410" s="185">
        <v>5327133.47</v>
      </c>
      <c r="F410" s="186" t="s">
        <v>18</v>
      </c>
      <c r="G410" s="181"/>
    </row>
    <row r="411" spans="1:7" x14ac:dyDescent="0.25">
      <c r="A411" s="182" t="s">
        <v>443</v>
      </c>
      <c r="B411" s="183" t="s">
        <v>21</v>
      </c>
      <c r="C411" s="184" t="s">
        <v>852</v>
      </c>
      <c r="D411" s="185">
        <v>5327133.47</v>
      </c>
      <c r="E411" s="185">
        <v>5327133.47</v>
      </c>
      <c r="F411" s="186" t="s">
        <v>18</v>
      </c>
      <c r="G411" s="181"/>
    </row>
    <row r="412" spans="1:7" ht="34.5" x14ac:dyDescent="0.25">
      <c r="A412" s="182" t="s">
        <v>444</v>
      </c>
      <c r="B412" s="183" t="s">
        <v>21</v>
      </c>
      <c r="C412" s="184" t="s">
        <v>851</v>
      </c>
      <c r="D412" s="185">
        <v>5327133.47</v>
      </c>
      <c r="E412" s="185">
        <v>5327133.47</v>
      </c>
      <c r="F412" s="186" t="s">
        <v>18</v>
      </c>
      <c r="G412" s="181"/>
    </row>
    <row r="413" spans="1:7" ht="23.25" x14ac:dyDescent="0.25">
      <c r="A413" s="182" t="s">
        <v>445</v>
      </c>
      <c r="B413" s="183" t="s">
        <v>21</v>
      </c>
      <c r="C413" s="184" t="s">
        <v>850</v>
      </c>
      <c r="D413" s="185">
        <v>403703.71</v>
      </c>
      <c r="E413" s="185" t="s">
        <v>18</v>
      </c>
      <c r="F413" s="186">
        <v>403703.71</v>
      </c>
      <c r="G413" s="181"/>
    </row>
    <row r="414" spans="1:7" ht="23.25" x14ac:dyDescent="0.25">
      <c r="A414" s="182" t="s">
        <v>249</v>
      </c>
      <c r="B414" s="183" t="s">
        <v>21</v>
      </c>
      <c r="C414" s="184" t="s">
        <v>849</v>
      </c>
      <c r="D414" s="185">
        <v>403703.71</v>
      </c>
      <c r="E414" s="185" t="s">
        <v>18</v>
      </c>
      <c r="F414" s="186">
        <v>403703.71</v>
      </c>
      <c r="G414" s="181"/>
    </row>
    <row r="415" spans="1:7" ht="23.25" x14ac:dyDescent="0.25">
      <c r="A415" s="182" t="s">
        <v>251</v>
      </c>
      <c r="B415" s="183" t="s">
        <v>21</v>
      </c>
      <c r="C415" s="184" t="s">
        <v>848</v>
      </c>
      <c r="D415" s="185">
        <v>403703.71</v>
      </c>
      <c r="E415" s="185" t="s">
        <v>18</v>
      </c>
      <c r="F415" s="186">
        <v>403703.71</v>
      </c>
      <c r="G415" s="181"/>
    </row>
    <row r="416" spans="1:7" x14ac:dyDescent="0.25">
      <c r="A416" s="182" t="s">
        <v>253</v>
      </c>
      <c r="B416" s="183" t="s">
        <v>21</v>
      </c>
      <c r="C416" s="184" t="s">
        <v>847</v>
      </c>
      <c r="D416" s="185">
        <v>403703.71</v>
      </c>
      <c r="E416" s="185" t="s">
        <v>18</v>
      </c>
      <c r="F416" s="186">
        <v>403703.71</v>
      </c>
      <c r="G416" s="181"/>
    </row>
    <row r="417" spans="1:7" x14ac:dyDescent="0.25">
      <c r="A417" s="182" t="s">
        <v>786</v>
      </c>
      <c r="B417" s="183" t="s">
        <v>21</v>
      </c>
      <c r="C417" s="184" t="s">
        <v>846</v>
      </c>
      <c r="D417" s="185">
        <v>15405600</v>
      </c>
      <c r="E417" s="185">
        <v>3905299.07</v>
      </c>
      <c r="F417" s="186">
        <v>11500300.93</v>
      </c>
      <c r="G417" s="181"/>
    </row>
    <row r="418" spans="1:7" ht="34.5" x14ac:dyDescent="0.25">
      <c r="A418" s="182" t="s">
        <v>845</v>
      </c>
      <c r="B418" s="183" t="s">
        <v>21</v>
      </c>
      <c r="C418" s="184" t="s">
        <v>844</v>
      </c>
      <c r="D418" s="185">
        <v>15405600</v>
      </c>
      <c r="E418" s="185">
        <v>3905299.07</v>
      </c>
      <c r="F418" s="186">
        <v>11500300.93</v>
      </c>
      <c r="G418" s="181"/>
    </row>
    <row r="419" spans="1:7" ht="34.5" x14ac:dyDescent="0.25">
      <c r="A419" s="182" t="s">
        <v>843</v>
      </c>
      <c r="B419" s="183" t="s">
        <v>21</v>
      </c>
      <c r="C419" s="184" t="s">
        <v>842</v>
      </c>
      <c r="D419" s="185">
        <v>15405600</v>
      </c>
      <c r="E419" s="185">
        <v>3905299.07</v>
      </c>
      <c r="F419" s="186">
        <v>11500300.93</v>
      </c>
      <c r="G419" s="181"/>
    </row>
    <row r="420" spans="1:7" ht="23.25" x14ac:dyDescent="0.25">
      <c r="A420" s="182" t="s">
        <v>249</v>
      </c>
      <c r="B420" s="183" t="s">
        <v>21</v>
      </c>
      <c r="C420" s="184" t="s">
        <v>841</v>
      </c>
      <c r="D420" s="185">
        <v>15405600</v>
      </c>
      <c r="E420" s="185">
        <v>3905299.07</v>
      </c>
      <c r="F420" s="186">
        <v>11500300.93</v>
      </c>
      <c r="G420" s="181"/>
    </row>
    <row r="421" spans="1:7" ht="23.25" x14ac:dyDescent="0.25">
      <c r="A421" s="182" t="s">
        <v>251</v>
      </c>
      <c r="B421" s="183" t="s">
        <v>21</v>
      </c>
      <c r="C421" s="184" t="s">
        <v>840</v>
      </c>
      <c r="D421" s="185">
        <v>15405600</v>
      </c>
      <c r="E421" s="185">
        <v>3905299.07</v>
      </c>
      <c r="F421" s="186">
        <v>11500300.93</v>
      </c>
      <c r="G421" s="181"/>
    </row>
    <row r="422" spans="1:7" x14ac:dyDescent="0.25">
      <c r="A422" s="182" t="s">
        <v>253</v>
      </c>
      <c r="B422" s="183" t="s">
        <v>21</v>
      </c>
      <c r="C422" s="184" t="s">
        <v>839</v>
      </c>
      <c r="D422" s="185">
        <v>15405600</v>
      </c>
      <c r="E422" s="185">
        <v>3905299.07</v>
      </c>
      <c r="F422" s="186">
        <v>11500300.93</v>
      </c>
      <c r="G422" s="181"/>
    </row>
    <row r="423" spans="1:7" ht="45.75" x14ac:dyDescent="0.25">
      <c r="A423" s="182" t="s">
        <v>552</v>
      </c>
      <c r="B423" s="183" t="s">
        <v>21</v>
      </c>
      <c r="C423" s="184" t="s">
        <v>553</v>
      </c>
      <c r="D423" s="185">
        <v>1191070.04</v>
      </c>
      <c r="E423" s="185">
        <v>12904.14</v>
      </c>
      <c r="F423" s="186">
        <v>1178165.9000000001</v>
      </c>
      <c r="G423" s="181"/>
    </row>
    <row r="424" spans="1:7" x14ac:dyDescent="0.25">
      <c r="A424" s="182" t="s">
        <v>791</v>
      </c>
      <c r="B424" s="183" t="s">
        <v>21</v>
      </c>
      <c r="C424" s="184" t="s">
        <v>838</v>
      </c>
      <c r="D424" s="185">
        <v>574200</v>
      </c>
      <c r="E424" s="185">
        <v>12904.14</v>
      </c>
      <c r="F424" s="186">
        <v>561295.86</v>
      </c>
      <c r="G424" s="181"/>
    </row>
    <row r="425" spans="1:7" ht="23.25" x14ac:dyDescent="0.25">
      <c r="A425" s="182" t="s">
        <v>837</v>
      </c>
      <c r="B425" s="183" t="s">
        <v>21</v>
      </c>
      <c r="C425" s="184" t="s">
        <v>836</v>
      </c>
      <c r="D425" s="185">
        <v>50000</v>
      </c>
      <c r="E425" s="185">
        <v>12904.14</v>
      </c>
      <c r="F425" s="186">
        <v>37095.86</v>
      </c>
      <c r="G425" s="181"/>
    </row>
    <row r="426" spans="1:7" ht="23.25" x14ac:dyDescent="0.25">
      <c r="A426" s="182" t="s">
        <v>835</v>
      </c>
      <c r="B426" s="183" t="s">
        <v>21</v>
      </c>
      <c r="C426" s="184" t="s">
        <v>834</v>
      </c>
      <c r="D426" s="185">
        <v>50000</v>
      </c>
      <c r="E426" s="185">
        <v>12904.14</v>
      </c>
      <c r="F426" s="186">
        <v>37095.86</v>
      </c>
      <c r="G426" s="181"/>
    </row>
    <row r="427" spans="1:7" ht="23.25" x14ac:dyDescent="0.25">
      <c r="A427" s="182" t="s">
        <v>249</v>
      </c>
      <c r="B427" s="183" t="s">
        <v>21</v>
      </c>
      <c r="C427" s="184" t="s">
        <v>833</v>
      </c>
      <c r="D427" s="185">
        <v>50000</v>
      </c>
      <c r="E427" s="185">
        <v>12904.14</v>
      </c>
      <c r="F427" s="186">
        <v>37095.86</v>
      </c>
      <c r="G427" s="181"/>
    </row>
    <row r="428" spans="1:7" ht="23.25" x14ac:dyDescent="0.25">
      <c r="A428" s="182" t="s">
        <v>251</v>
      </c>
      <c r="B428" s="183" t="s">
        <v>21</v>
      </c>
      <c r="C428" s="184" t="s">
        <v>832</v>
      </c>
      <c r="D428" s="185">
        <v>50000</v>
      </c>
      <c r="E428" s="185">
        <v>12904.14</v>
      </c>
      <c r="F428" s="186">
        <v>37095.86</v>
      </c>
      <c r="G428" s="181"/>
    </row>
    <row r="429" spans="1:7" x14ac:dyDescent="0.25">
      <c r="A429" s="182" t="s">
        <v>253</v>
      </c>
      <c r="B429" s="183" t="s">
        <v>21</v>
      </c>
      <c r="C429" s="184" t="s">
        <v>831</v>
      </c>
      <c r="D429" s="185">
        <v>50000</v>
      </c>
      <c r="E429" s="185">
        <v>12904.14</v>
      </c>
      <c r="F429" s="186">
        <v>37095.86</v>
      </c>
      <c r="G429" s="181"/>
    </row>
    <row r="430" spans="1:7" ht="45.75" x14ac:dyDescent="0.25">
      <c r="A430" s="182" t="s">
        <v>830</v>
      </c>
      <c r="B430" s="183" t="s">
        <v>21</v>
      </c>
      <c r="C430" s="184" t="s">
        <v>829</v>
      </c>
      <c r="D430" s="185">
        <v>524200</v>
      </c>
      <c r="E430" s="185" t="s">
        <v>18</v>
      </c>
      <c r="F430" s="186">
        <v>524200</v>
      </c>
      <c r="G430" s="181"/>
    </row>
    <row r="431" spans="1:7" ht="45.75" x14ac:dyDescent="0.25">
      <c r="A431" s="182" t="s">
        <v>554</v>
      </c>
      <c r="B431" s="183" t="s">
        <v>21</v>
      </c>
      <c r="C431" s="184" t="s">
        <v>828</v>
      </c>
      <c r="D431" s="185">
        <v>524200</v>
      </c>
      <c r="E431" s="185" t="s">
        <v>18</v>
      </c>
      <c r="F431" s="186">
        <v>524200</v>
      </c>
      <c r="G431" s="181"/>
    </row>
    <row r="432" spans="1:7" ht="23.25" x14ac:dyDescent="0.25">
      <c r="A432" s="182" t="s">
        <v>289</v>
      </c>
      <c r="B432" s="183" t="s">
        <v>21</v>
      </c>
      <c r="C432" s="184" t="s">
        <v>827</v>
      </c>
      <c r="D432" s="185">
        <v>524200</v>
      </c>
      <c r="E432" s="185" t="s">
        <v>18</v>
      </c>
      <c r="F432" s="186">
        <v>524200</v>
      </c>
      <c r="G432" s="181"/>
    </row>
    <row r="433" spans="1:7" x14ac:dyDescent="0.25">
      <c r="A433" s="182" t="s">
        <v>290</v>
      </c>
      <c r="B433" s="183" t="s">
        <v>21</v>
      </c>
      <c r="C433" s="184" t="s">
        <v>826</v>
      </c>
      <c r="D433" s="185">
        <v>524200</v>
      </c>
      <c r="E433" s="185" t="s">
        <v>18</v>
      </c>
      <c r="F433" s="186">
        <v>524200</v>
      </c>
      <c r="G433" s="181"/>
    </row>
    <row r="434" spans="1:7" x14ac:dyDescent="0.25">
      <c r="A434" s="182" t="s">
        <v>291</v>
      </c>
      <c r="B434" s="183" t="s">
        <v>21</v>
      </c>
      <c r="C434" s="184" t="s">
        <v>825</v>
      </c>
      <c r="D434" s="185">
        <v>524200</v>
      </c>
      <c r="E434" s="185" t="s">
        <v>18</v>
      </c>
      <c r="F434" s="186">
        <v>524200</v>
      </c>
      <c r="G434" s="181"/>
    </row>
    <row r="435" spans="1:7" x14ac:dyDescent="0.25">
      <c r="A435" s="182" t="s">
        <v>786</v>
      </c>
      <c r="B435" s="183" t="s">
        <v>21</v>
      </c>
      <c r="C435" s="184" t="s">
        <v>824</v>
      </c>
      <c r="D435" s="185">
        <v>616870.04</v>
      </c>
      <c r="E435" s="185" t="s">
        <v>18</v>
      </c>
      <c r="F435" s="186">
        <v>616870.04</v>
      </c>
      <c r="G435" s="181"/>
    </row>
    <row r="436" spans="1:7" x14ac:dyDescent="0.25">
      <c r="A436" s="182" t="s">
        <v>823</v>
      </c>
      <c r="B436" s="183" t="s">
        <v>21</v>
      </c>
      <c r="C436" s="184" t="s">
        <v>822</v>
      </c>
      <c r="D436" s="185">
        <v>616870.04</v>
      </c>
      <c r="E436" s="185" t="s">
        <v>18</v>
      </c>
      <c r="F436" s="186">
        <v>616870.04</v>
      </c>
      <c r="G436" s="181"/>
    </row>
    <row r="437" spans="1:7" ht="34.5" x14ac:dyDescent="0.25">
      <c r="A437" s="182" t="s">
        <v>555</v>
      </c>
      <c r="B437" s="183" t="s">
        <v>21</v>
      </c>
      <c r="C437" s="184" t="s">
        <v>821</v>
      </c>
      <c r="D437" s="185">
        <v>616870.04</v>
      </c>
      <c r="E437" s="185" t="s">
        <v>18</v>
      </c>
      <c r="F437" s="186">
        <v>616870.04</v>
      </c>
      <c r="G437" s="181"/>
    </row>
    <row r="438" spans="1:7" ht="23.25" x14ac:dyDescent="0.25">
      <c r="A438" s="182" t="s">
        <v>249</v>
      </c>
      <c r="B438" s="183" t="s">
        <v>21</v>
      </c>
      <c r="C438" s="184" t="s">
        <v>820</v>
      </c>
      <c r="D438" s="185">
        <v>616870.04</v>
      </c>
      <c r="E438" s="185" t="s">
        <v>18</v>
      </c>
      <c r="F438" s="186">
        <v>616870.04</v>
      </c>
      <c r="G438" s="181"/>
    </row>
    <row r="439" spans="1:7" ht="23.25" x14ac:dyDescent="0.25">
      <c r="A439" s="182" t="s">
        <v>251</v>
      </c>
      <c r="B439" s="183" t="s">
        <v>21</v>
      </c>
      <c r="C439" s="184" t="s">
        <v>819</v>
      </c>
      <c r="D439" s="185">
        <v>616870.04</v>
      </c>
      <c r="E439" s="185" t="s">
        <v>18</v>
      </c>
      <c r="F439" s="186">
        <v>616870.04</v>
      </c>
      <c r="G439" s="181"/>
    </row>
    <row r="440" spans="1:7" x14ac:dyDescent="0.25">
      <c r="A440" s="182" t="s">
        <v>253</v>
      </c>
      <c r="B440" s="183" t="s">
        <v>21</v>
      </c>
      <c r="C440" s="184" t="s">
        <v>818</v>
      </c>
      <c r="D440" s="185">
        <v>616870.04</v>
      </c>
      <c r="E440" s="185" t="s">
        <v>18</v>
      </c>
      <c r="F440" s="186">
        <v>616870.04</v>
      </c>
      <c r="G440" s="181"/>
    </row>
    <row r="441" spans="1:7" x14ac:dyDescent="0.25">
      <c r="A441" s="182" t="s">
        <v>273</v>
      </c>
      <c r="B441" s="183" t="s">
        <v>21</v>
      </c>
      <c r="C441" s="184" t="s">
        <v>556</v>
      </c>
      <c r="D441" s="185">
        <v>1819059</v>
      </c>
      <c r="E441" s="185">
        <v>583856.54</v>
      </c>
      <c r="F441" s="186">
        <v>1235202.46</v>
      </c>
      <c r="G441" s="181"/>
    </row>
    <row r="442" spans="1:7" x14ac:dyDescent="0.25">
      <c r="A442" s="182" t="s">
        <v>237</v>
      </c>
      <c r="B442" s="183" t="s">
        <v>21</v>
      </c>
      <c r="C442" s="184" t="s">
        <v>557</v>
      </c>
      <c r="D442" s="185">
        <v>1819059</v>
      </c>
      <c r="E442" s="185">
        <v>583856.54</v>
      </c>
      <c r="F442" s="186">
        <v>1235202.46</v>
      </c>
      <c r="G442" s="181"/>
    </row>
    <row r="443" spans="1:7" x14ac:dyDescent="0.25">
      <c r="A443" s="182" t="s">
        <v>237</v>
      </c>
      <c r="B443" s="183" t="s">
        <v>21</v>
      </c>
      <c r="C443" s="184" t="s">
        <v>558</v>
      </c>
      <c r="D443" s="185">
        <v>1819059</v>
      </c>
      <c r="E443" s="185">
        <v>583856.54</v>
      </c>
      <c r="F443" s="186">
        <v>1235202.46</v>
      </c>
      <c r="G443" s="181"/>
    </row>
    <row r="444" spans="1:7" ht="23.25" x14ac:dyDescent="0.25">
      <c r="A444" s="182" t="s">
        <v>559</v>
      </c>
      <c r="B444" s="183" t="s">
        <v>21</v>
      </c>
      <c r="C444" s="184" t="s">
        <v>560</v>
      </c>
      <c r="D444" s="185">
        <v>1819059</v>
      </c>
      <c r="E444" s="185">
        <v>583856.54</v>
      </c>
      <c r="F444" s="186">
        <v>1235202.46</v>
      </c>
      <c r="G444" s="181"/>
    </row>
    <row r="445" spans="1:7" ht="23.25" x14ac:dyDescent="0.25">
      <c r="A445" s="182" t="s">
        <v>249</v>
      </c>
      <c r="B445" s="183" t="s">
        <v>21</v>
      </c>
      <c r="C445" s="184" t="s">
        <v>561</v>
      </c>
      <c r="D445" s="185">
        <v>1819059</v>
      </c>
      <c r="E445" s="185">
        <v>583856.54</v>
      </c>
      <c r="F445" s="186">
        <v>1235202.46</v>
      </c>
      <c r="G445" s="181"/>
    </row>
    <row r="446" spans="1:7" ht="23.25" x14ac:dyDescent="0.25">
      <c r="A446" s="182" t="s">
        <v>251</v>
      </c>
      <c r="B446" s="183" t="s">
        <v>21</v>
      </c>
      <c r="C446" s="184" t="s">
        <v>562</v>
      </c>
      <c r="D446" s="185">
        <v>1819059</v>
      </c>
      <c r="E446" s="185">
        <v>583856.54</v>
      </c>
      <c r="F446" s="186">
        <v>1235202.46</v>
      </c>
      <c r="G446" s="181"/>
    </row>
    <row r="447" spans="1:7" x14ac:dyDescent="0.25">
      <c r="A447" s="182" t="s">
        <v>253</v>
      </c>
      <c r="B447" s="183" t="s">
        <v>21</v>
      </c>
      <c r="C447" s="184" t="s">
        <v>563</v>
      </c>
      <c r="D447" s="185">
        <v>1819059</v>
      </c>
      <c r="E447" s="185">
        <v>583856.54</v>
      </c>
      <c r="F447" s="186">
        <v>1235202.46</v>
      </c>
      <c r="G447" s="181"/>
    </row>
    <row r="448" spans="1:7" ht="22.5" x14ac:dyDescent="0.25">
      <c r="A448" s="176" t="s">
        <v>565</v>
      </c>
      <c r="B448" s="177" t="s">
        <v>21</v>
      </c>
      <c r="C448" s="178" t="s">
        <v>566</v>
      </c>
      <c r="D448" s="179">
        <v>22255300</v>
      </c>
      <c r="E448" s="179">
        <v>10957999.66</v>
      </c>
      <c r="F448" s="180">
        <v>11297300.34</v>
      </c>
      <c r="G448" s="181"/>
    </row>
    <row r="449" spans="1:7" x14ac:dyDescent="0.25">
      <c r="A449" s="182" t="s">
        <v>273</v>
      </c>
      <c r="B449" s="183" t="s">
        <v>21</v>
      </c>
      <c r="C449" s="184" t="s">
        <v>567</v>
      </c>
      <c r="D449" s="185">
        <v>22255300</v>
      </c>
      <c r="E449" s="185">
        <v>10957999.66</v>
      </c>
      <c r="F449" s="186">
        <v>11297300.34</v>
      </c>
      <c r="G449" s="181"/>
    </row>
    <row r="450" spans="1:7" x14ac:dyDescent="0.25">
      <c r="A450" s="182" t="s">
        <v>237</v>
      </c>
      <c r="B450" s="183" t="s">
        <v>21</v>
      </c>
      <c r="C450" s="184" t="s">
        <v>568</v>
      </c>
      <c r="D450" s="185">
        <v>22255300</v>
      </c>
      <c r="E450" s="185">
        <v>10957999.66</v>
      </c>
      <c r="F450" s="186">
        <v>11297300.34</v>
      </c>
      <c r="G450" s="181"/>
    </row>
    <row r="451" spans="1:7" x14ac:dyDescent="0.25">
      <c r="A451" s="182" t="s">
        <v>237</v>
      </c>
      <c r="B451" s="183" t="s">
        <v>21</v>
      </c>
      <c r="C451" s="184" t="s">
        <v>569</v>
      </c>
      <c r="D451" s="185">
        <v>22255300</v>
      </c>
      <c r="E451" s="185">
        <v>10957999.66</v>
      </c>
      <c r="F451" s="186">
        <v>11297300.34</v>
      </c>
      <c r="G451" s="181"/>
    </row>
    <row r="452" spans="1:7" x14ac:dyDescent="0.25">
      <c r="A452" s="182" t="s">
        <v>326</v>
      </c>
      <c r="B452" s="183" t="s">
        <v>21</v>
      </c>
      <c r="C452" s="184" t="s">
        <v>570</v>
      </c>
      <c r="D452" s="185">
        <v>21061300</v>
      </c>
      <c r="E452" s="185">
        <v>10957999.66</v>
      </c>
      <c r="F452" s="186">
        <v>10103300.34</v>
      </c>
      <c r="G452" s="181"/>
    </row>
    <row r="453" spans="1:7" ht="23.25" x14ac:dyDescent="0.25">
      <c r="A453" s="182" t="s">
        <v>289</v>
      </c>
      <c r="B453" s="183" t="s">
        <v>21</v>
      </c>
      <c r="C453" s="184" t="s">
        <v>571</v>
      </c>
      <c r="D453" s="185">
        <v>21061300</v>
      </c>
      <c r="E453" s="185">
        <v>10957999.66</v>
      </c>
      <c r="F453" s="186">
        <v>10103300.34</v>
      </c>
      <c r="G453" s="181"/>
    </row>
    <row r="454" spans="1:7" x14ac:dyDescent="0.25">
      <c r="A454" s="182" t="s">
        <v>290</v>
      </c>
      <c r="B454" s="183" t="s">
        <v>21</v>
      </c>
      <c r="C454" s="184" t="s">
        <v>572</v>
      </c>
      <c r="D454" s="185">
        <v>21061300</v>
      </c>
      <c r="E454" s="185">
        <v>10957999.66</v>
      </c>
      <c r="F454" s="186">
        <v>10103300.34</v>
      </c>
      <c r="G454" s="181"/>
    </row>
    <row r="455" spans="1:7" ht="45.75" x14ac:dyDescent="0.25">
      <c r="A455" s="182" t="s">
        <v>440</v>
      </c>
      <c r="B455" s="183" t="s">
        <v>21</v>
      </c>
      <c r="C455" s="184" t="s">
        <v>573</v>
      </c>
      <c r="D455" s="185">
        <v>21061300</v>
      </c>
      <c r="E455" s="185">
        <v>10957999.66</v>
      </c>
      <c r="F455" s="186">
        <v>10103300.34</v>
      </c>
      <c r="G455" s="181"/>
    </row>
    <row r="456" spans="1:7" ht="23.25" x14ac:dyDescent="0.25">
      <c r="A456" s="182" t="s">
        <v>1247</v>
      </c>
      <c r="B456" s="183" t="s">
        <v>21</v>
      </c>
      <c r="C456" s="184" t="s">
        <v>1248</v>
      </c>
      <c r="D456" s="185">
        <v>1194000</v>
      </c>
      <c r="E456" s="185" t="s">
        <v>18</v>
      </c>
      <c r="F456" s="186">
        <v>1194000</v>
      </c>
      <c r="G456" s="181"/>
    </row>
    <row r="457" spans="1:7" ht="23.25" x14ac:dyDescent="0.25">
      <c r="A457" s="182" t="s">
        <v>289</v>
      </c>
      <c r="B457" s="183" t="s">
        <v>21</v>
      </c>
      <c r="C457" s="184" t="s">
        <v>1249</v>
      </c>
      <c r="D457" s="185">
        <v>1194000</v>
      </c>
      <c r="E457" s="185" t="s">
        <v>18</v>
      </c>
      <c r="F457" s="186">
        <v>1194000</v>
      </c>
      <c r="G457" s="181"/>
    </row>
    <row r="458" spans="1:7" x14ac:dyDescent="0.25">
      <c r="A458" s="182" t="s">
        <v>290</v>
      </c>
      <c r="B458" s="183" t="s">
        <v>21</v>
      </c>
      <c r="C458" s="184" t="s">
        <v>1250</v>
      </c>
      <c r="D458" s="185">
        <v>1194000</v>
      </c>
      <c r="E458" s="185" t="s">
        <v>18</v>
      </c>
      <c r="F458" s="186">
        <v>1194000</v>
      </c>
      <c r="G458" s="181"/>
    </row>
    <row r="459" spans="1:7" x14ac:dyDescent="0.25">
      <c r="A459" s="182" t="s">
        <v>291</v>
      </c>
      <c r="B459" s="183" t="s">
        <v>21</v>
      </c>
      <c r="C459" s="184" t="s">
        <v>1251</v>
      </c>
      <c r="D459" s="185">
        <v>1194000</v>
      </c>
      <c r="E459" s="185" t="s">
        <v>18</v>
      </c>
      <c r="F459" s="186">
        <v>1194000</v>
      </c>
      <c r="G459" s="181"/>
    </row>
    <row r="460" spans="1:7" x14ac:dyDescent="0.25">
      <c r="A460" s="176" t="s">
        <v>574</v>
      </c>
      <c r="B460" s="177" t="s">
        <v>21</v>
      </c>
      <c r="C460" s="178" t="s">
        <v>575</v>
      </c>
      <c r="D460" s="179">
        <v>5452364.8399999999</v>
      </c>
      <c r="E460" s="179">
        <v>2215700.02</v>
      </c>
      <c r="F460" s="180">
        <v>3236664.82</v>
      </c>
      <c r="G460" s="181"/>
    </row>
    <row r="461" spans="1:7" x14ac:dyDescent="0.25">
      <c r="A461" s="176" t="s">
        <v>576</v>
      </c>
      <c r="B461" s="177" t="s">
        <v>21</v>
      </c>
      <c r="C461" s="178" t="s">
        <v>577</v>
      </c>
      <c r="D461" s="179">
        <v>5452364.8399999999</v>
      </c>
      <c r="E461" s="179">
        <v>2215700.02</v>
      </c>
      <c r="F461" s="180">
        <v>3236664.82</v>
      </c>
      <c r="G461" s="181"/>
    </row>
    <row r="462" spans="1:7" ht="23.25" x14ac:dyDescent="0.25">
      <c r="A462" s="182" t="s">
        <v>959</v>
      </c>
      <c r="B462" s="183" t="s">
        <v>21</v>
      </c>
      <c r="C462" s="184" t="s">
        <v>578</v>
      </c>
      <c r="D462" s="185">
        <v>5452364.8399999999</v>
      </c>
      <c r="E462" s="185">
        <v>2215700.02</v>
      </c>
      <c r="F462" s="186">
        <v>3236664.82</v>
      </c>
      <c r="G462" s="181"/>
    </row>
    <row r="463" spans="1:7" x14ac:dyDescent="0.25">
      <c r="A463" s="182" t="s">
        <v>286</v>
      </c>
      <c r="B463" s="183" t="s">
        <v>21</v>
      </c>
      <c r="C463" s="184" t="s">
        <v>579</v>
      </c>
      <c r="D463" s="185">
        <v>5452364.8399999999</v>
      </c>
      <c r="E463" s="185">
        <v>2215700.02</v>
      </c>
      <c r="F463" s="186">
        <v>3236664.82</v>
      </c>
      <c r="G463" s="181"/>
    </row>
    <row r="464" spans="1:7" ht="23.25" x14ac:dyDescent="0.25">
      <c r="A464" s="182" t="s">
        <v>580</v>
      </c>
      <c r="B464" s="183" t="s">
        <v>21</v>
      </c>
      <c r="C464" s="184" t="s">
        <v>581</v>
      </c>
      <c r="D464" s="185">
        <v>5152364.84</v>
      </c>
      <c r="E464" s="185">
        <v>2115700.02</v>
      </c>
      <c r="F464" s="186">
        <v>3036664.82</v>
      </c>
      <c r="G464" s="181"/>
    </row>
    <row r="465" spans="1:7" x14ac:dyDescent="0.25">
      <c r="A465" s="182" t="s">
        <v>326</v>
      </c>
      <c r="B465" s="183" t="s">
        <v>21</v>
      </c>
      <c r="C465" s="184" t="s">
        <v>582</v>
      </c>
      <c r="D465" s="185">
        <v>3419900</v>
      </c>
      <c r="E465" s="185">
        <v>1752300.02</v>
      </c>
      <c r="F465" s="186">
        <v>1667599.98</v>
      </c>
      <c r="G465" s="181"/>
    </row>
    <row r="466" spans="1:7" ht="23.25" x14ac:dyDescent="0.25">
      <c r="A466" s="182" t="s">
        <v>289</v>
      </c>
      <c r="B466" s="183" t="s">
        <v>21</v>
      </c>
      <c r="C466" s="184" t="s">
        <v>583</v>
      </c>
      <c r="D466" s="185">
        <v>3419900</v>
      </c>
      <c r="E466" s="185">
        <v>1752300.02</v>
      </c>
      <c r="F466" s="186">
        <v>1667599.98</v>
      </c>
      <c r="G466" s="181"/>
    </row>
    <row r="467" spans="1:7" x14ac:dyDescent="0.25">
      <c r="A467" s="182" t="s">
        <v>290</v>
      </c>
      <c r="B467" s="183" t="s">
        <v>21</v>
      </c>
      <c r="C467" s="184" t="s">
        <v>584</v>
      </c>
      <c r="D467" s="185">
        <v>3419900</v>
      </c>
      <c r="E467" s="185">
        <v>1752300.02</v>
      </c>
      <c r="F467" s="186">
        <v>1667599.98</v>
      </c>
      <c r="G467" s="181"/>
    </row>
    <row r="468" spans="1:7" ht="45.75" x14ac:dyDescent="0.25">
      <c r="A468" s="182" t="s">
        <v>440</v>
      </c>
      <c r="B468" s="183" t="s">
        <v>21</v>
      </c>
      <c r="C468" s="184" t="s">
        <v>585</v>
      </c>
      <c r="D468" s="185">
        <v>3419900</v>
      </c>
      <c r="E468" s="185">
        <v>1752300.02</v>
      </c>
      <c r="F468" s="186">
        <v>1667599.98</v>
      </c>
      <c r="G468" s="181"/>
    </row>
    <row r="469" spans="1:7" ht="34.5" x14ac:dyDescent="0.25">
      <c r="A469" s="182" t="s">
        <v>586</v>
      </c>
      <c r="B469" s="183" t="s">
        <v>21</v>
      </c>
      <c r="C469" s="184" t="s">
        <v>587</v>
      </c>
      <c r="D469" s="185">
        <v>400000</v>
      </c>
      <c r="E469" s="185">
        <v>333400</v>
      </c>
      <c r="F469" s="186">
        <v>66600</v>
      </c>
      <c r="G469" s="181"/>
    </row>
    <row r="470" spans="1:7" ht="23.25" x14ac:dyDescent="0.25">
      <c r="A470" s="182" t="s">
        <v>289</v>
      </c>
      <c r="B470" s="183" t="s">
        <v>21</v>
      </c>
      <c r="C470" s="184" t="s">
        <v>588</v>
      </c>
      <c r="D470" s="185">
        <v>400000</v>
      </c>
      <c r="E470" s="185">
        <v>333400</v>
      </c>
      <c r="F470" s="186">
        <v>66600</v>
      </c>
      <c r="G470" s="181"/>
    </row>
    <row r="471" spans="1:7" x14ac:dyDescent="0.25">
      <c r="A471" s="182" t="s">
        <v>290</v>
      </c>
      <c r="B471" s="183" t="s">
        <v>21</v>
      </c>
      <c r="C471" s="184" t="s">
        <v>589</v>
      </c>
      <c r="D471" s="185">
        <v>400000</v>
      </c>
      <c r="E471" s="185">
        <v>333400</v>
      </c>
      <c r="F471" s="186">
        <v>66600</v>
      </c>
      <c r="G471" s="181"/>
    </row>
    <row r="472" spans="1:7" x14ac:dyDescent="0.25">
      <c r="A472" s="182" t="s">
        <v>291</v>
      </c>
      <c r="B472" s="183" t="s">
        <v>21</v>
      </c>
      <c r="C472" s="184" t="s">
        <v>590</v>
      </c>
      <c r="D472" s="185">
        <v>400000</v>
      </c>
      <c r="E472" s="185">
        <v>333400</v>
      </c>
      <c r="F472" s="186">
        <v>66600</v>
      </c>
      <c r="G472" s="181"/>
    </row>
    <row r="473" spans="1:7" ht="23.25" x14ac:dyDescent="0.25">
      <c r="A473" s="182" t="s">
        <v>591</v>
      </c>
      <c r="B473" s="183" t="s">
        <v>21</v>
      </c>
      <c r="C473" s="184" t="s">
        <v>592</v>
      </c>
      <c r="D473" s="185">
        <v>597900</v>
      </c>
      <c r="E473" s="185" t="s">
        <v>18</v>
      </c>
      <c r="F473" s="186">
        <v>597900</v>
      </c>
      <c r="G473" s="181"/>
    </row>
    <row r="474" spans="1:7" ht="23.25" x14ac:dyDescent="0.25">
      <c r="A474" s="182" t="s">
        <v>289</v>
      </c>
      <c r="B474" s="183" t="s">
        <v>21</v>
      </c>
      <c r="C474" s="184" t="s">
        <v>593</v>
      </c>
      <c r="D474" s="185">
        <v>597900</v>
      </c>
      <c r="E474" s="185" t="s">
        <v>18</v>
      </c>
      <c r="F474" s="186">
        <v>597900</v>
      </c>
      <c r="G474" s="181"/>
    </row>
    <row r="475" spans="1:7" x14ac:dyDescent="0.25">
      <c r="A475" s="182" t="s">
        <v>290</v>
      </c>
      <c r="B475" s="183" t="s">
        <v>21</v>
      </c>
      <c r="C475" s="184" t="s">
        <v>594</v>
      </c>
      <c r="D475" s="185">
        <v>597900</v>
      </c>
      <c r="E475" s="185" t="s">
        <v>18</v>
      </c>
      <c r="F475" s="186">
        <v>597900</v>
      </c>
      <c r="G475" s="181"/>
    </row>
    <row r="476" spans="1:7" x14ac:dyDescent="0.25">
      <c r="A476" s="182" t="s">
        <v>291</v>
      </c>
      <c r="B476" s="183" t="s">
        <v>21</v>
      </c>
      <c r="C476" s="184" t="s">
        <v>595</v>
      </c>
      <c r="D476" s="185">
        <v>597900</v>
      </c>
      <c r="E476" s="185" t="s">
        <v>18</v>
      </c>
      <c r="F476" s="186">
        <v>597900</v>
      </c>
      <c r="G476" s="181"/>
    </row>
    <row r="477" spans="1:7" ht="23.25" x14ac:dyDescent="0.25">
      <c r="A477" s="182" t="s">
        <v>596</v>
      </c>
      <c r="B477" s="183" t="s">
        <v>21</v>
      </c>
      <c r="C477" s="184" t="s">
        <v>597</v>
      </c>
      <c r="D477" s="185">
        <v>200000</v>
      </c>
      <c r="E477" s="185">
        <v>30000</v>
      </c>
      <c r="F477" s="186">
        <v>170000</v>
      </c>
      <c r="G477" s="181"/>
    </row>
    <row r="478" spans="1:7" ht="23.25" x14ac:dyDescent="0.25">
      <c r="A478" s="182" t="s">
        <v>289</v>
      </c>
      <c r="B478" s="183" t="s">
        <v>21</v>
      </c>
      <c r="C478" s="184" t="s">
        <v>598</v>
      </c>
      <c r="D478" s="185">
        <v>200000</v>
      </c>
      <c r="E478" s="185">
        <v>30000</v>
      </c>
      <c r="F478" s="186">
        <v>170000</v>
      </c>
      <c r="G478" s="181"/>
    </row>
    <row r="479" spans="1:7" x14ac:dyDescent="0.25">
      <c r="A479" s="182" t="s">
        <v>290</v>
      </c>
      <c r="B479" s="183" t="s">
        <v>21</v>
      </c>
      <c r="C479" s="184" t="s">
        <v>599</v>
      </c>
      <c r="D479" s="185">
        <v>200000</v>
      </c>
      <c r="E479" s="185">
        <v>30000</v>
      </c>
      <c r="F479" s="186">
        <v>170000</v>
      </c>
      <c r="G479" s="181"/>
    </row>
    <row r="480" spans="1:7" x14ac:dyDescent="0.25">
      <c r="A480" s="182" t="s">
        <v>291</v>
      </c>
      <c r="B480" s="183" t="s">
        <v>21</v>
      </c>
      <c r="C480" s="184" t="s">
        <v>600</v>
      </c>
      <c r="D480" s="185">
        <v>200000</v>
      </c>
      <c r="E480" s="185">
        <v>30000</v>
      </c>
      <c r="F480" s="186">
        <v>170000</v>
      </c>
      <c r="G480" s="181"/>
    </row>
    <row r="481" spans="1:7" ht="23.25" x14ac:dyDescent="0.25">
      <c r="A481" s="182" t="s">
        <v>601</v>
      </c>
      <c r="B481" s="183" t="s">
        <v>21</v>
      </c>
      <c r="C481" s="184" t="s">
        <v>602</v>
      </c>
      <c r="D481" s="185">
        <v>534564.84</v>
      </c>
      <c r="E481" s="185" t="s">
        <v>18</v>
      </c>
      <c r="F481" s="186">
        <v>534564.84</v>
      </c>
      <c r="G481" s="181"/>
    </row>
    <row r="482" spans="1:7" ht="23.25" x14ac:dyDescent="0.25">
      <c r="A482" s="182" t="s">
        <v>289</v>
      </c>
      <c r="B482" s="183" t="s">
        <v>21</v>
      </c>
      <c r="C482" s="184" t="s">
        <v>603</v>
      </c>
      <c r="D482" s="185">
        <v>534564.84</v>
      </c>
      <c r="E482" s="185" t="s">
        <v>18</v>
      </c>
      <c r="F482" s="186">
        <v>534564.84</v>
      </c>
      <c r="G482" s="181"/>
    </row>
    <row r="483" spans="1:7" x14ac:dyDescent="0.25">
      <c r="A483" s="182" t="s">
        <v>290</v>
      </c>
      <c r="B483" s="183" t="s">
        <v>21</v>
      </c>
      <c r="C483" s="184" t="s">
        <v>604</v>
      </c>
      <c r="D483" s="185">
        <v>534564.84</v>
      </c>
      <c r="E483" s="185" t="s">
        <v>18</v>
      </c>
      <c r="F483" s="186">
        <v>534564.84</v>
      </c>
      <c r="G483" s="181"/>
    </row>
    <row r="484" spans="1:7" x14ac:dyDescent="0.25">
      <c r="A484" s="182" t="s">
        <v>291</v>
      </c>
      <c r="B484" s="183" t="s">
        <v>21</v>
      </c>
      <c r="C484" s="184" t="s">
        <v>605</v>
      </c>
      <c r="D484" s="185">
        <v>534564.84</v>
      </c>
      <c r="E484" s="185" t="s">
        <v>18</v>
      </c>
      <c r="F484" s="186">
        <v>534564.84</v>
      </c>
      <c r="G484" s="181"/>
    </row>
    <row r="485" spans="1:7" ht="23.25" x14ac:dyDescent="0.25">
      <c r="A485" s="182" t="s">
        <v>606</v>
      </c>
      <c r="B485" s="183" t="s">
        <v>21</v>
      </c>
      <c r="C485" s="184" t="s">
        <v>607</v>
      </c>
      <c r="D485" s="185">
        <v>200000</v>
      </c>
      <c r="E485" s="185">
        <v>11500</v>
      </c>
      <c r="F485" s="186">
        <v>188500</v>
      </c>
      <c r="G485" s="181"/>
    </row>
    <row r="486" spans="1:7" ht="23.25" x14ac:dyDescent="0.25">
      <c r="A486" s="182" t="s">
        <v>608</v>
      </c>
      <c r="B486" s="183" t="s">
        <v>21</v>
      </c>
      <c r="C486" s="184" t="s">
        <v>609</v>
      </c>
      <c r="D486" s="185">
        <v>200000</v>
      </c>
      <c r="E486" s="185">
        <v>11500</v>
      </c>
      <c r="F486" s="186">
        <v>188500</v>
      </c>
      <c r="G486" s="181"/>
    </row>
    <row r="487" spans="1:7" ht="23.25" x14ac:dyDescent="0.25">
      <c r="A487" s="182" t="s">
        <v>289</v>
      </c>
      <c r="B487" s="183" t="s">
        <v>21</v>
      </c>
      <c r="C487" s="184" t="s">
        <v>610</v>
      </c>
      <c r="D487" s="185">
        <v>200000</v>
      </c>
      <c r="E487" s="185">
        <v>11500</v>
      </c>
      <c r="F487" s="186">
        <v>188500</v>
      </c>
      <c r="G487" s="181"/>
    </row>
    <row r="488" spans="1:7" x14ac:dyDescent="0.25">
      <c r="A488" s="182" t="s">
        <v>290</v>
      </c>
      <c r="B488" s="183" t="s">
        <v>21</v>
      </c>
      <c r="C488" s="184" t="s">
        <v>611</v>
      </c>
      <c r="D488" s="185">
        <v>200000</v>
      </c>
      <c r="E488" s="185">
        <v>11500</v>
      </c>
      <c r="F488" s="186">
        <v>188500</v>
      </c>
      <c r="G488" s="181"/>
    </row>
    <row r="489" spans="1:7" x14ac:dyDescent="0.25">
      <c r="A489" s="182" t="s">
        <v>291</v>
      </c>
      <c r="B489" s="183" t="s">
        <v>21</v>
      </c>
      <c r="C489" s="184" t="s">
        <v>612</v>
      </c>
      <c r="D489" s="185">
        <v>200000</v>
      </c>
      <c r="E489" s="185">
        <v>11500</v>
      </c>
      <c r="F489" s="186">
        <v>188500</v>
      </c>
      <c r="G489" s="181"/>
    </row>
    <row r="490" spans="1:7" ht="34.5" x14ac:dyDescent="0.25">
      <c r="A490" s="182" t="s">
        <v>613</v>
      </c>
      <c r="B490" s="183" t="s">
        <v>21</v>
      </c>
      <c r="C490" s="184" t="s">
        <v>614</v>
      </c>
      <c r="D490" s="185">
        <v>100000</v>
      </c>
      <c r="E490" s="185">
        <v>88500</v>
      </c>
      <c r="F490" s="186">
        <v>11500</v>
      </c>
      <c r="G490" s="181"/>
    </row>
    <row r="491" spans="1:7" ht="34.5" x14ac:dyDescent="0.25">
      <c r="A491" s="182" t="s">
        <v>615</v>
      </c>
      <c r="B491" s="183" t="s">
        <v>21</v>
      </c>
      <c r="C491" s="184" t="s">
        <v>616</v>
      </c>
      <c r="D491" s="185">
        <v>100000</v>
      </c>
      <c r="E491" s="185">
        <v>88500</v>
      </c>
      <c r="F491" s="186">
        <v>11500</v>
      </c>
      <c r="G491" s="181"/>
    </row>
    <row r="492" spans="1:7" ht="23.25" x14ac:dyDescent="0.25">
      <c r="A492" s="182" t="s">
        <v>289</v>
      </c>
      <c r="B492" s="183" t="s">
        <v>21</v>
      </c>
      <c r="C492" s="184" t="s">
        <v>617</v>
      </c>
      <c r="D492" s="185">
        <v>100000</v>
      </c>
      <c r="E492" s="185">
        <v>88500</v>
      </c>
      <c r="F492" s="186">
        <v>11500</v>
      </c>
      <c r="G492" s="181"/>
    </row>
    <row r="493" spans="1:7" x14ac:dyDescent="0.25">
      <c r="A493" s="182" t="s">
        <v>290</v>
      </c>
      <c r="B493" s="183" t="s">
        <v>21</v>
      </c>
      <c r="C493" s="184" t="s">
        <v>618</v>
      </c>
      <c r="D493" s="185">
        <v>100000</v>
      </c>
      <c r="E493" s="185">
        <v>88500</v>
      </c>
      <c r="F493" s="186">
        <v>11500</v>
      </c>
      <c r="G493" s="181"/>
    </row>
    <row r="494" spans="1:7" x14ac:dyDescent="0.25">
      <c r="A494" s="182" t="s">
        <v>291</v>
      </c>
      <c r="B494" s="183" t="s">
        <v>21</v>
      </c>
      <c r="C494" s="184" t="s">
        <v>619</v>
      </c>
      <c r="D494" s="185">
        <v>100000</v>
      </c>
      <c r="E494" s="185">
        <v>88500</v>
      </c>
      <c r="F494" s="186">
        <v>11500</v>
      </c>
      <c r="G494" s="181"/>
    </row>
    <row r="495" spans="1:7" x14ac:dyDescent="0.25">
      <c r="A495" s="176" t="s">
        <v>620</v>
      </c>
      <c r="B495" s="177" t="s">
        <v>21</v>
      </c>
      <c r="C495" s="178" t="s">
        <v>621</v>
      </c>
      <c r="D495" s="179">
        <v>151681517.71000001</v>
      </c>
      <c r="E495" s="179">
        <v>74749305.140000001</v>
      </c>
      <c r="F495" s="180">
        <v>76932212.570000008</v>
      </c>
      <c r="G495" s="181"/>
    </row>
    <row r="496" spans="1:7" x14ac:dyDescent="0.25">
      <c r="A496" s="176" t="s">
        <v>622</v>
      </c>
      <c r="B496" s="177" t="s">
        <v>21</v>
      </c>
      <c r="C496" s="178" t="s">
        <v>623</v>
      </c>
      <c r="D496" s="179">
        <v>151681517.71000001</v>
      </c>
      <c r="E496" s="179">
        <v>74749305.140000001</v>
      </c>
      <c r="F496" s="180">
        <v>76932212.570000008</v>
      </c>
      <c r="G496" s="181"/>
    </row>
    <row r="497" spans="1:7" ht="23.25" x14ac:dyDescent="0.25">
      <c r="A497" s="182" t="s">
        <v>284</v>
      </c>
      <c r="B497" s="183" t="s">
        <v>21</v>
      </c>
      <c r="C497" s="184" t="s">
        <v>624</v>
      </c>
      <c r="D497" s="185">
        <v>151681517.71000001</v>
      </c>
      <c r="E497" s="185">
        <v>74749305.140000001</v>
      </c>
      <c r="F497" s="186">
        <v>76932212.570000008</v>
      </c>
      <c r="G497" s="181"/>
    </row>
    <row r="498" spans="1:7" x14ac:dyDescent="0.25">
      <c r="A498" s="182" t="s">
        <v>872</v>
      </c>
      <c r="B498" s="183" t="s">
        <v>21</v>
      </c>
      <c r="C498" s="184" t="s">
        <v>1118</v>
      </c>
      <c r="D498" s="185">
        <v>25739308.789999999</v>
      </c>
      <c r="E498" s="185">
        <v>17998894.100000001</v>
      </c>
      <c r="F498" s="186">
        <v>7740414.6900000004</v>
      </c>
      <c r="G498" s="181"/>
    </row>
    <row r="499" spans="1:7" ht="23.25" x14ac:dyDescent="0.25">
      <c r="A499" s="182" t="s">
        <v>1117</v>
      </c>
      <c r="B499" s="183" t="s">
        <v>21</v>
      </c>
      <c r="C499" s="184" t="s">
        <v>1116</v>
      </c>
      <c r="D499" s="185">
        <v>25739308.789999999</v>
      </c>
      <c r="E499" s="185">
        <v>17998894.100000001</v>
      </c>
      <c r="F499" s="186">
        <v>7740414.6900000004</v>
      </c>
      <c r="G499" s="181"/>
    </row>
    <row r="500" spans="1:7" x14ac:dyDescent="0.25">
      <c r="A500" s="182" t="s">
        <v>1028</v>
      </c>
      <c r="B500" s="183" t="s">
        <v>21</v>
      </c>
      <c r="C500" s="184" t="s">
        <v>1027</v>
      </c>
      <c r="D500" s="185">
        <v>8791208.7899999991</v>
      </c>
      <c r="E500" s="185">
        <v>8791208.7899999991</v>
      </c>
      <c r="F500" s="186" t="s">
        <v>18</v>
      </c>
      <c r="G500" s="181"/>
    </row>
    <row r="501" spans="1:7" ht="23.25" x14ac:dyDescent="0.25">
      <c r="A501" s="182" t="s">
        <v>289</v>
      </c>
      <c r="B501" s="183" t="s">
        <v>21</v>
      </c>
      <c r="C501" s="184" t="s">
        <v>1026</v>
      </c>
      <c r="D501" s="185">
        <v>8791208.7899999991</v>
      </c>
      <c r="E501" s="185">
        <v>8791208.7899999991</v>
      </c>
      <c r="F501" s="186" t="s">
        <v>18</v>
      </c>
      <c r="G501" s="181"/>
    </row>
    <row r="502" spans="1:7" x14ac:dyDescent="0.25">
      <c r="A502" s="182" t="s">
        <v>290</v>
      </c>
      <c r="B502" s="183" t="s">
        <v>21</v>
      </c>
      <c r="C502" s="184" t="s">
        <v>1025</v>
      </c>
      <c r="D502" s="185">
        <v>8791208.7899999991</v>
      </c>
      <c r="E502" s="185">
        <v>8791208.7899999991</v>
      </c>
      <c r="F502" s="186" t="s">
        <v>18</v>
      </c>
      <c r="G502" s="181"/>
    </row>
    <row r="503" spans="1:7" x14ac:dyDescent="0.25">
      <c r="A503" s="182" t="s">
        <v>291</v>
      </c>
      <c r="B503" s="183" t="s">
        <v>21</v>
      </c>
      <c r="C503" s="184" t="s">
        <v>1024</v>
      </c>
      <c r="D503" s="185">
        <v>8791208.7899999991</v>
      </c>
      <c r="E503" s="185">
        <v>8791208.7899999991</v>
      </c>
      <c r="F503" s="186" t="s">
        <v>18</v>
      </c>
      <c r="G503" s="181"/>
    </row>
    <row r="504" spans="1:7" x14ac:dyDescent="0.25">
      <c r="A504" s="182" t="s">
        <v>1023</v>
      </c>
      <c r="B504" s="183" t="s">
        <v>21</v>
      </c>
      <c r="C504" s="184" t="s">
        <v>1022</v>
      </c>
      <c r="D504" s="185">
        <v>16948100</v>
      </c>
      <c r="E504" s="185">
        <v>9207685.3100000005</v>
      </c>
      <c r="F504" s="186">
        <v>7740414.6900000004</v>
      </c>
      <c r="G504" s="181"/>
    </row>
    <row r="505" spans="1:7" ht="23.25" x14ac:dyDescent="0.25">
      <c r="A505" s="182" t="s">
        <v>289</v>
      </c>
      <c r="B505" s="183" t="s">
        <v>21</v>
      </c>
      <c r="C505" s="184" t="s">
        <v>1021</v>
      </c>
      <c r="D505" s="185">
        <v>16948100</v>
      </c>
      <c r="E505" s="185">
        <v>9207685.3100000005</v>
      </c>
      <c r="F505" s="186">
        <v>7740414.6900000004</v>
      </c>
      <c r="G505" s="181"/>
    </row>
    <row r="506" spans="1:7" x14ac:dyDescent="0.25">
      <c r="A506" s="182" t="s">
        <v>290</v>
      </c>
      <c r="B506" s="183" t="s">
        <v>21</v>
      </c>
      <c r="C506" s="184" t="s">
        <v>1020</v>
      </c>
      <c r="D506" s="185">
        <v>16948100</v>
      </c>
      <c r="E506" s="185">
        <v>9207685.3100000005</v>
      </c>
      <c r="F506" s="186">
        <v>7740414.6900000004</v>
      </c>
      <c r="G506" s="181"/>
    </row>
    <row r="507" spans="1:7" x14ac:dyDescent="0.25">
      <c r="A507" s="182" t="s">
        <v>291</v>
      </c>
      <c r="B507" s="183" t="s">
        <v>21</v>
      </c>
      <c r="C507" s="184" t="s">
        <v>1019</v>
      </c>
      <c r="D507" s="185">
        <v>16948100</v>
      </c>
      <c r="E507" s="185">
        <v>9207685.3100000005</v>
      </c>
      <c r="F507" s="186">
        <v>7740414.6900000004</v>
      </c>
      <c r="G507" s="181"/>
    </row>
    <row r="508" spans="1:7" x14ac:dyDescent="0.25">
      <c r="A508" s="182" t="s">
        <v>286</v>
      </c>
      <c r="B508" s="183" t="s">
        <v>21</v>
      </c>
      <c r="C508" s="184" t="s">
        <v>625</v>
      </c>
      <c r="D508" s="185">
        <v>101382208.92</v>
      </c>
      <c r="E508" s="185">
        <v>48154647.340000004</v>
      </c>
      <c r="F508" s="186">
        <v>53227561.579999998</v>
      </c>
      <c r="G508" s="181"/>
    </row>
    <row r="509" spans="1:7" ht="34.5" x14ac:dyDescent="0.25">
      <c r="A509" s="182" t="s">
        <v>288</v>
      </c>
      <c r="B509" s="183" t="s">
        <v>21</v>
      </c>
      <c r="C509" s="184" t="s">
        <v>626</v>
      </c>
      <c r="D509" s="185">
        <v>2242105.27</v>
      </c>
      <c r="E509" s="185">
        <v>1287030</v>
      </c>
      <c r="F509" s="186">
        <v>955075.27</v>
      </c>
      <c r="G509" s="181"/>
    </row>
    <row r="510" spans="1:7" ht="23.25" x14ac:dyDescent="0.25">
      <c r="A510" s="182" t="s">
        <v>368</v>
      </c>
      <c r="B510" s="183" t="s">
        <v>21</v>
      </c>
      <c r="C510" s="184" t="s">
        <v>817</v>
      </c>
      <c r="D510" s="185">
        <v>1400000</v>
      </c>
      <c r="E510" s="185">
        <v>1287030</v>
      </c>
      <c r="F510" s="186">
        <v>112970</v>
      </c>
      <c r="G510" s="181"/>
    </row>
    <row r="511" spans="1:7" ht="23.25" x14ac:dyDescent="0.25">
      <c r="A511" s="182" t="s">
        <v>289</v>
      </c>
      <c r="B511" s="183" t="s">
        <v>21</v>
      </c>
      <c r="C511" s="184" t="s">
        <v>816</v>
      </c>
      <c r="D511" s="185">
        <v>1400000</v>
      </c>
      <c r="E511" s="185">
        <v>1287030</v>
      </c>
      <c r="F511" s="186">
        <v>112970</v>
      </c>
      <c r="G511" s="181"/>
    </row>
    <row r="512" spans="1:7" x14ac:dyDescent="0.25">
      <c r="A512" s="182" t="s">
        <v>290</v>
      </c>
      <c r="B512" s="183" t="s">
        <v>21</v>
      </c>
      <c r="C512" s="184" t="s">
        <v>815</v>
      </c>
      <c r="D512" s="185">
        <v>1400000</v>
      </c>
      <c r="E512" s="185">
        <v>1287030</v>
      </c>
      <c r="F512" s="186">
        <v>112970</v>
      </c>
      <c r="G512" s="181"/>
    </row>
    <row r="513" spans="1:7" x14ac:dyDescent="0.25">
      <c r="A513" s="182" t="s">
        <v>291</v>
      </c>
      <c r="B513" s="183" t="s">
        <v>21</v>
      </c>
      <c r="C513" s="184" t="s">
        <v>814</v>
      </c>
      <c r="D513" s="185">
        <v>1400000</v>
      </c>
      <c r="E513" s="185">
        <v>1287030</v>
      </c>
      <c r="F513" s="186">
        <v>112970</v>
      </c>
      <c r="G513" s="181"/>
    </row>
    <row r="514" spans="1:7" ht="23.25" x14ac:dyDescent="0.25">
      <c r="A514" s="182" t="s">
        <v>445</v>
      </c>
      <c r="B514" s="183" t="s">
        <v>21</v>
      </c>
      <c r="C514" s="184" t="s">
        <v>627</v>
      </c>
      <c r="D514" s="185">
        <v>842105.27</v>
      </c>
      <c r="E514" s="185" t="s">
        <v>18</v>
      </c>
      <c r="F514" s="186">
        <v>842105.27</v>
      </c>
      <c r="G514" s="181"/>
    </row>
    <row r="515" spans="1:7" ht="23.25" x14ac:dyDescent="0.25">
      <c r="A515" s="182" t="s">
        <v>289</v>
      </c>
      <c r="B515" s="183" t="s">
        <v>21</v>
      </c>
      <c r="C515" s="184" t="s">
        <v>628</v>
      </c>
      <c r="D515" s="185">
        <v>842105.27</v>
      </c>
      <c r="E515" s="185" t="s">
        <v>18</v>
      </c>
      <c r="F515" s="186">
        <v>842105.27</v>
      </c>
      <c r="G515" s="181"/>
    </row>
    <row r="516" spans="1:7" x14ac:dyDescent="0.25">
      <c r="A516" s="182" t="s">
        <v>290</v>
      </c>
      <c r="B516" s="183" t="s">
        <v>21</v>
      </c>
      <c r="C516" s="184" t="s">
        <v>629</v>
      </c>
      <c r="D516" s="185">
        <v>842105.27</v>
      </c>
      <c r="E516" s="185" t="s">
        <v>18</v>
      </c>
      <c r="F516" s="186">
        <v>842105.27</v>
      </c>
      <c r="G516" s="181"/>
    </row>
    <row r="517" spans="1:7" x14ac:dyDescent="0.25">
      <c r="A517" s="182" t="s">
        <v>291</v>
      </c>
      <c r="B517" s="183" t="s">
        <v>21</v>
      </c>
      <c r="C517" s="184" t="s">
        <v>630</v>
      </c>
      <c r="D517" s="185">
        <v>842105.27</v>
      </c>
      <c r="E517" s="185" t="s">
        <v>18</v>
      </c>
      <c r="F517" s="186">
        <v>842105.27</v>
      </c>
      <c r="G517" s="181"/>
    </row>
    <row r="518" spans="1:7" ht="34.5" x14ac:dyDescent="0.25">
      <c r="A518" s="182" t="s">
        <v>631</v>
      </c>
      <c r="B518" s="183" t="s">
        <v>21</v>
      </c>
      <c r="C518" s="184" t="s">
        <v>632</v>
      </c>
      <c r="D518" s="185">
        <v>6486000</v>
      </c>
      <c r="E518" s="185">
        <v>1832254.88</v>
      </c>
      <c r="F518" s="186">
        <v>4653745.12</v>
      </c>
      <c r="G518" s="181"/>
    </row>
    <row r="519" spans="1:7" x14ac:dyDescent="0.25">
      <c r="A519" s="182" t="s">
        <v>633</v>
      </c>
      <c r="B519" s="183" t="s">
        <v>21</v>
      </c>
      <c r="C519" s="184" t="s">
        <v>634</v>
      </c>
      <c r="D519" s="185">
        <v>1200000</v>
      </c>
      <c r="E519" s="185" t="s">
        <v>18</v>
      </c>
      <c r="F519" s="186">
        <v>1200000</v>
      </c>
      <c r="G519" s="181"/>
    </row>
    <row r="520" spans="1:7" ht="23.25" x14ac:dyDescent="0.25">
      <c r="A520" s="182" t="s">
        <v>249</v>
      </c>
      <c r="B520" s="183" t="s">
        <v>21</v>
      </c>
      <c r="C520" s="184" t="s">
        <v>813</v>
      </c>
      <c r="D520" s="185">
        <v>300000</v>
      </c>
      <c r="E520" s="185" t="s">
        <v>18</v>
      </c>
      <c r="F520" s="186">
        <v>300000</v>
      </c>
      <c r="G520" s="181"/>
    </row>
    <row r="521" spans="1:7" ht="23.25" x14ac:dyDescent="0.25">
      <c r="A521" s="182" t="s">
        <v>251</v>
      </c>
      <c r="B521" s="183" t="s">
        <v>21</v>
      </c>
      <c r="C521" s="184" t="s">
        <v>812</v>
      </c>
      <c r="D521" s="185">
        <v>300000</v>
      </c>
      <c r="E521" s="185" t="s">
        <v>18</v>
      </c>
      <c r="F521" s="186">
        <v>300000</v>
      </c>
      <c r="G521" s="181"/>
    </row>
    <row r="522" spans="1:7" x14ac:dyDescent="0.25">
      <c r="A522" s="182" t="s">
        <v>253</v>
      </c>
      <c r="B522" s="183" t="s">
        <v>21</v>
      </c>
      <c r="C522" s="184" t="s">
        <v>811</v>
      </c>
      <c r="D522" s="185">
        <v>300000</v>
      </c>
      <c r="E522" s="185" t="s">
        <v>18</v>
      </c>
      <c r="F522" s="186">
        <v>300000</v>
      </c>
      <c r="G522" s="181"/>
    </row>
    <row r="523" spans="1:7" ht="23.25" x14ac:dyDescent="0.25">
      <c r="A523" s="182" t="s">
        <v>289</v>
      </c>
      <c r="B523" s="183" t="s">
        <v>21</v>
      </c>
      <c r="C523" s="184" t="s">
        <v>635</v>
      </c>
      <c r="D523" s="185">
        <v>900000</v>
      </c>
      <c r="E523" s="185" t="s">
        <v>18</v>
      </c>
      <c r="F523" s="186">
        <v>900000</v>
      </c>
      <c r="G523" s="181"/>
    </row>
    <row r="524" spans="1:7" x14ac:dyDescent="0.25">
      <c r="A524" s="182" t="s">
        <v>290</v>
      </c>
      <c r="B524" s="183" t="s">
        <v>21</v>
      </c>
      <c r="C524" s="184" t="s">
        <v>636</v>
      </c>
      <c r="D524" s="185">
        <v>900000</v>
      </c>
      <c r="E524" s="185" t="s">
        <v>18</v>
      </c>
      <c r="F524" s="186">
        <v>900000</v>
      </c>
      <c r="G524" s="181"/>
    </row>
    <row r="525" spans="1:7" x14ac:dyDescent="0.25">
      <c r="A525" s="182" t="s">
        <v>291</v>
      </c>
      <c r="B525" s="183" t="s">
        <v>21</v>
      </c>
      <c r="C525" s="184" t="s">
        <v>637</v>
      </c>
      <c r="D525" s="185">
        <v>900000</v>
      </c>
      <c r="E525" s="185" t="s">
        <v>18</v>
      </c>
      <c r="F525" s="186">
        <v>900000</v>
      </c>
      <c r="G525" s="181"/>
    </row>
    <row r="526" spans="1:7" ht="57" x14ac:dyDescent="0.25">
      <c r="A526" s="182" t="s">
        <v>1008</v>
      </c>
      <c r="B526" s="183" t="s">
        <v>21</v>
      </c>
      <c r="C526" s="184" t="s">
        <v>1252</v>
      </c>
      <c r="D526" s="185">
        <v>1000000</v>
      </c>
      <c r="E526" s="185" t="s">
        <v>18</v>
      </c>
      <c r="F526" s="186">
        <v>1000000</v>
      </c>
      <c r="G526" s="181"/>
    </row>
    <row r="527" spans="1:7" ht="23.25" x14ac:dyDescent="0.25">
      <c r="A527" s="182" t="s">
        <v>289</v>
      </c>
      <c r="B527" s="183" t="s">
        <v>21</v>
      </c>
      <c r="C527" s="184" t="s">
        <v>1253</v>
      </c>
      <c r="D527" s="185">
        <v>1000000</v>
      </c>
      <c r="E527" s="185" t="s">
        <v>18</v>
      </c>
      <c r="F527" s="186">
        <v>1000000</v>
      </c>
      <c r="G527" s="181"/>
    </row>
    <row r="528" spans="1:7" x14ac:dyDescent="0.25">
      <c r="A528" s="182" t="s">
        <v>290</v>
      </c>
      <c r="B528" s="183" t="s">
        <v>21</v>
      </c>
      <c r="C528" s="184" t="s">
        <v>1254</v>
      </c>
      <c r="D528" s="185">
        <v>1000000</v>
      </c>
      <c r="E528" s="185" t="s">
        <v>18</v>
      </c>
      <c r="F528" s="186">
        <v>1000000</v>
      </c>
      <c r="G528" s="181"/>
    </row>
    <row r="529" spans="1:7" x14ac:dyDescent="0.25">
      <c r="A529" s="182" t="s">
        <v>291</v>
      </c>
      <c r="B529" s="183" t="s">
        <v>21</v>
      </c>
      <c r="C529" s="184" t="s">
        <v>1255</v>
      </c>
      <c r="D529" s="185">
        <v>1000000</v>
      </c>
      <c r="E529" s="185" t="s">
        <v>18</v>
      </c>
      <c r="F529" s="186">
        <v>1000000</v>
      </c>
      <c r="G529" s="181"/>
    </row>
    <row r="530" spans="1:7" x14ac:dyDescent="0.25">
      <c r="A530" s="182" t="s">
        <v>1018</v>
      </c>
      <c r="B530" s="183" t="s">
        <v>21</v>
      </c>
      <c r="C530" s="184" t="s">
        <v>1017</v>
      </c>
      <c r="D530" s="185">
        <v>3590000</v>
      </c>
      <c r="E530" s="185">
        <v>1832254.88</v>
      </c>
      <c r="F530" s="186">
        <v>1757745.12</v>
      </c>
      <c r="G530" s="181"/>
    </row>
    <row r="531" spans="1:7" ht="23.25" x14ac:dyDescent="0.25">
      <c r="A531" s="182" t="s">
        <v>289</v>
      </c>
      <c r="B531" s="183" t="s">
        <v>21</v>
      </c>
      <c r="C531" s="184" t="s">
        <v>1016</v>
      </c>
      <c r="D531" s="185">
        <v>3590000</v>
      </c>
      <c r="E531" s="185">
        <v>1832254.88</v>
      </c>
      <c r="F531" s="186">
        <v>1757745.12</v>
      </c>
      <c r="G531" s="181"/>
    </row>
    <row r="532" spans="1:7" x14ac:dyDescent="0.25">
      <c r="A532" s="182" t="s">
        <v>290</v>
      </c>
      <c r="B532" s="183" t="s">
        <v>21</v>
      </c>
      <c r="C532" s="184" t="s">
        <v>1015</v>
      </c>
      <c r="D532" s="185">
        <v>3590000</v>
      </c>
      <c r="E532" s="185">
        <v>1832254.88</v>
      </c>
      <c r="F532" s="186">
        <v>1757745.12</v>
      </c>
      <c r="G532" s="181"/>
    </row>
    <row r="533" spans="1:7" x14ac:dyDescent="0.25">
      <c r="A533" s="182" t="s">
        <v>291</v>
      </c>
      <c r="B533" s="183" t="s">
        <v>21</v>
      </c>
      <c r="C533" s="184" t="s">
        <v>1014</v>
      </c>
      <c r="D533" s="185">
        <v>3590000</v>
      </c>
      <c r="E533" s="185">
        <v>1832254.88</v>
      </c>
      <c r="F533" s="186">
        <v>1757745.12</v>
      </c>
      <c r="G533" s="181"/>
    </row>
    <row r="534" spans="1:7" ht="45.75" x14ac:dyDescent="0.25">
      <c r="A534" s="182" t="s">
        <v>638</v>
      </c>
      <c r="B534" s="183" t="s">
        <v>21</v>
      </c>
      <c r="C534" s="184" t="s">
        <v>639</v>
      </c>
      <c r="D534" s="185">
        <v>696000</v>
      </c>
      <c r="E534" s="185" t="s">
        <v>18</v>
      </c>
      <c r="F534" s="186">
        <v>696000</v>
      </c>
      <c r="G534" s="181"/>
    </row>
    <row r="535" spans="1:7" ht="23.25" x14ac:dyDescent="0.25">
      <c r="A535" s="182" t="s">
        <v>289</v>
      </c>
      <c r="B535" s="183" t="s">
        <v>21</v>
      </c>
      <c r="C535" s="184" t="s">
        <v>640</v>
      </c>
      <c r="D535" s="185">
        <v>696000</v>
      </c>
      <c r="E535" s="185" t="s">
        <v>18</v>
      </c>
      <c r="F535" s="186">
        <v>696000</v>
      </c>
      <c r="G535" s="181"/>
    </row>
    <row r="536" spans="1:7" x14ac:dyDescent="0.25">
      <c r="A536" s="182" t="s">
        <v>290</v>
      </c>
      <c r="B536" s="183" t="s">
        <v>21</v>
      </c>
      <c r="C536" s="184" t="s">
        <v>641</v>
      </c>
      <c r="D536" s="185">
        <v>696000</v>
      </c>
      <c r="E536" s="185" t="s">
        <v>18</v>
      </c>
      <c r="F536" s="186">
        <v>696000</v>
      </c>
      <c r="G536" s="181"/>
    </row>
    <row r="537" spans="1:7" x14ac:dyDescent="0.25">
      <c r="A537" s="182" t="s">
        <v>291</v>
      </c>
      <c r="B537" s="183" t="s">
        <v>21</v>
      </c>
      <c r="C537" s="184" t="s">
        <v>642</v>
      </c>
      <c r="D537" s="185">
        <v>696000</v>
      </c>
      <c r="E537" s="185" t="s">
        <v>18</v>
      </c>
      <c r="F537" s="186">
        <v>696000</v>
      </c>
      <c r="G537" s="181"/>
    </row>
    <row r="538" spans="1:7" ht="23.25" x14ac:dyDescent="0.25">
      <c r="A538" s="182" t="s">
        <v>292</v>
      </c>
      <c r="B538" s="183" t="s">
        <v>21</v>
      </c>
      <c r="C538" s="184" t="s">
        <v>643</v>
      </c>
      <c r="D538" s="185">
        <v>92654103.650000006</v>
      </c>
      <c r="E538" s="185">
        <v>45035362.460000001</v>
      </c>
      <c r="F538" s="186">
        <v>47618741.189999998</v>
      </c>
      <c r="G538" s="181"/>
    </row>
    <row r="539" spans="1:7" x14ac:dyDescent="0.25">
      <c r="A539" s="182" t="s">
        <v>326</v>
      </c>
      <c r="B539" s="183" t="s">
        <v>21</v>
      </c>
      <c r="C539" s="184" t="s">
        <v>644</v>
      </c>
      <c r="D539" s="185">
        <v>36736503.649999999</v>
      </c>
      <c r="E539" s="185">
        <v>25800803.420000002</v>
      </c>
      <c r="F539" s="186">
        <v>10935700.23</v>
      </c>
      <c r="G539" s="181"/>
    </row>
    <row r="540" spans="1:7" ht="23.25" x14ac:dyDescent="0.25">
      <c r="A540" s="182" t="s">
        <v>289</v>
      </c>
      <c r="B540" s="183" t="s">
        <v>21</v>
      </c>
      <c r="C540" s="184" t="s">
        <v>645</v>
      </c>
      <c r="D540" s="185">
        <v>36736503.649999999</v>
      </c>
      <c r="E540" s="185">
        <v>25800803.420000002</v>
      </c>
      <c r="F540" s="186">
        <v>10935700.23</v>
      </c>
      <c r="G540" s="181"/>
    </row>
    <row r="541" spans="1:7" x14ac:dyDescent="0.25">
      <c r="A541" s="182" t="s">
        <v>290</v>
      </c>
      <c r="B541" s="183" t="s">
        <v>21</v>
      </c>
      <c r="C541" s="184" t="s">
        <v>646</v>
      </c>
      <c r="D541" s="185">
        <v>36736503.649999999</v>
      </c>
      <c r="E541" s="185">
        <v>25800803.420000002</v>
      </c>
      <c r="F541" s="186">
        <v>10935700.23</v>
      </c>
      <c r="G541" s="181"/>
    </row>
    <row r="542" spans="1:7" ht="45.75" x14ac:dyDescent="0.25">
      <c r="A542" s="182" t="s">
        <v>440</v>
      </c>
      <c r="B542" s="183" t="s">
        <v>21</v>
      </c>
      <c r="C542" s="184" t="s">
        <v>647</v>
      </c>
      <c r="D542" s="185">
        <v>36736503.649999999</v>
      </c>
      <c r="E542" s="185">
        <v>25800803.420000002</v>
      </c>
      <c r="F542" s="186">
        <v>10935700.23</v>
      </c>
      <c r="G542" s="181"/>
    </row>
    <row r="543" spans="1:7" ht="57" x14ac:dyDescent="0.25">
      <c r="A543" s="182" t="s">
        <v>648</v>
      </c>
      <c r="B543" s="183" t="s">
        <v>21</v>
      </c>
      <c r="C543" s="184" t="s">
        <v>649</v>
      </c>
      <c r="D543" s="185">
        <v>55917600</v>
      </c>
      <c r="E543" s="185">
        <v>19234559.039999999</v>
      </c>
      <c r="F543" s="186">
        <v>36683040.960000001</v>
      </c>
      <c r="G543" s="181"/>
    </row>
    <row r="544" spans="1:7" ht="23.25" x14ac:dyDescent="0.25">
      <c r="A544" s="182" t="s">
        <v>289</v>
      </c>
      <c r="B544" s="183" t="s">
        <v>21</v>
      </c>
      <c r="C544" s="184" t="s">
        <v>650</v>
      </c>
      <c r="D544" s="185">
        <v>55917600</v>
      </c>
      <c r="E544" s="185">
        <v>19234559.039999999</v>
      </c>
      <c r="F544" s="186">
        <v>36683040.960000001</v>
      </c>
      <c r="G544" s="181"/>
    </row>
    <row r="545" spans="1:7" x14ac:dyDescent="0.25">
      <c r="A545" s="182" t="s">
        <v>290</v>
      </c>
      <c r="B545" s="183" t="s">
        <v>21</v>
      </c>
      <c r="C545" s="184" t="s">
        <v>651</v>
      </c>
      <c r="D545" s="185">
        <v>55917600</v>
      </c>
      <c r="E545" s="185">
        <v>19234559.039999999</v>
      </c>
      <c r="F545" s="186">
        <v>36683040.960000001</v>
      </c>
      <c r="G545" s="181"/>
    </row>
    <row r="546" spans="1:7" ht="45.75" x14ac:dyDescent="0.25">
      <c r="A546" s="182" t="s">
        <v>440</v>
      </c>
      <c r="B546" s="183" t="s">
        <v>21</v>
      </c>
      <c r="C546" s="184" t="s">
        <v>652</v>
      </c>
      <c r="D546" s="185">
        <v>55917600</v>
      </c>
      <c r="E546" s="185">
        <v>19234559.039999999</v>
      </c>
      <c r="F546" s="186">
        <v>36683040.960000001</v>
      </c>
      <c r="G546" s="181"/>
    </row>
    <row r="547" spans="1:7" x14ac:dyDescent="0.25">
      <c r="A547" s="182" t="s">
        <v>791</v>
      </c>
      <c r="B547" s="183" t="s">
        <v>21</v>
      </c>
      <c r="C547" s="184" t="s">
        <v>810</v>
      </c>
      <c r="D547" s="185">
        <v>14300000</v>
      </c>
      <c r="E547" s="185">
        <v>8595763.6999999993</v>
      </c>
      <c r="F547" s="186">
        <v>5704236.2999999998</v>
      </c>
      <c r="G547" s="181"/>
    </row>
    <row r="548" spans="1:7" ht="34.5" x14ac:dyDescent="0.25">
      <c r="A548" s="182" t="s">
        <v>809</v>
      </c>
      <c r="B548" s="183" t="s">
        <v>21</v>
      </c>
      <c r="C548" s="184" t="s">
        <v>808</v>
      </c>
      <c r="D548" s="185">
        <v>14300000</v>
      </c>
      <c r="E548" s="185">
        <v>8595763.6999999993</v>
      </c>
      <c r="F548" s="186">
        <v>5704236.2999999998</v>
      </c>
      <c r="G548" s="181"/>
    </row>
    <row r="549" spans="1:7" ht="57" x14ac:dyDescent="0.25">
      <c r="A549" s="182" t="s">
        <v>1008</v>
      </c>
      <c r="B549" s="183" t="s">
        <v>21</v>
      </c>
      <c r="C549" s="184" t="s">
        <v>807</v>
      </c>
      <c r="D549" s="185">
        <v>14300000</v>
      </c>
      <c r="E549" s="185">
        <v>8595763.6999999993</v>
      </c>
      <c r="F549" s="186">
        <v>5704236.2999999998</v>
      </c>
      <c r="G549" s="181"/>
    </row>
    <row r="550" spans="1:7" ht="23.25" x14ac:dyDescent="0.25">
      <c r="A550" s="182" t="s">
        <v>289</v>
      </c>
      <c r="B550" s="183" t="s">
        <v>21</v>
      </c>
      <c r="C550" s="184" t="s">
        <v>806</v>
      </c>
      <c r="D550" s="185">
        <v>14300000</v>
      </c>
      <c r="E550" s="185">
        <v>8595763.6999999993</v>
      </c>
      <c r="F550" s="186">
        <v>5704236.2999999998</v>
      </c>
      <c r="G550" s="181"/>
    </row>
    <row r="551" spans="1:7" x14ac:dyDescent="0.25">
      <c r="A551" s="182" t="s">
        <v>290</v>
      </c>
      <c r="B551" s="183" t="s">
        <v>21</v>
      </c>
      <c r="C551" s="184" t="s">
        <v>805</v>
      </c>
      <c r="D551" s="185">
        <v>14300000</v>
      </c>
      <c r="E551" s="185">
        <v>8595763.6999999993</v>
      </c>
      <c r="F551" s="186">
        <v>5704236.2999999998</v>
      </c>
      <c r="G551" s="181"/>
    </row>
    <row r="552" spans="1:7" x14ac:dyDescent="0.25">
      <c r="A552" s="182" t="s">
        <v>291</v>
      </c>
      <c r="B552" s="183" t="s">
        <v>21</v>
      </c>
      <c r="C552" s="184" t="s">
        <v>804</v>
      </c>
      <c r="D552" s="185">
        <v>14300000</v>
      </c>
      <c r="E552" s="185">
        <v>8595763.6999999993</v>
      </c>
      <c r="F552" s="186">
        <v>5704236.2999999998</v>
      </c>
      <c r="G552" s="181"/>
    </row>
    <row r="553" spans="1:7" x14ac:dyDescent="0.25">
      <c r="A553" s="182" t="s">
        <v>786</v>
      </c>
      <c r="B553" s="183" t="s">
        <v>21</v>
      </c>
      <c r="C553" s="184" t="s">
        <v>803</v>
      </c>
      <c r="D553" s="185">
        <v>10260000</v>
      </c>
      <c r="E553" s="185" t="s">
        <v>18</v>
      </c>
      <c r="F553" s="186">
        <v>10260000</v>
      </c>
      <c r="G553" s="181"/>
    </row>
    <row r="554" spans="1:7" x14ac:dyDescent="0.25">
      <c r="A554" s="182" t="s">
        <v>802</v>
      </c>
      <c r="B554" s="183" t="s">
        <v>21</v>
      </c>
      <c r="C554" s="184" t="s">
        <v>801</v>
      </c>
      <c r="D554" s="185">
        <v>10260000</v>
      </c>
      <c r="E554" s="185" t="s">
        <v>18</v>
      </c>
      <c r="F554" s="186">
        <v>10260000</v>
      </c>
      <c r="G554" s="181"/>
    </row>
    <row r="555" spans="1:7" ht="23.25" x14ac:dyDescent="0.25">
      <c r="A555" s="182" t="s">
        <v>954</v>
      </c>
      <c r="B555" s="183" t="s">
        <v>21</v>
      </c>
      <c r="C555" s="184" t="s">
        <v>800</v>
      </c>
      <c r="D555" s="185">
        <v>10260000</v>
      </c>
      <c r="E555" s="185" t="s">
        <v>18</v>
      </c>
      <c r="F555" s="186">
        <v>10260000</v>
      </c>
      <c r="G555" s="181"/>
    </row>
    <row r="556" spans="1:7" ht="23.25" x14ac:dyDescent="0.25">
      <c r="A556" s="182" t="s">
        <v>289</v>
      </c>
      <c r="B556" s="183" t="s">
        <v>21</v>
      </c>
      <c r="C556" s="184" t="s">
        <v>799</v>
      </c>
      <c r="D556" s="185">
        <v>10260000</v>
      </c>
      <c r="E556" s="185" t="s">
        <v>18</v>
      </c>
      <c r="F556" s="186">
        <v>10260000</v>
      </c>
      <c r="G556" s="181"/>
    </row>
    <row r="557" spans="1:7" x14ac:dyDescent="0.25">
      <c r="A557" s="182" t="s">
        <v>290</v>
      </c>
      <c r="B557" s="183" t="s">
        <v>21</v>
      </c>
      <c r="C557" s="184" t="s">
        <v>798</v>
      </c>
      <c r="D557" s="185">
        <v>10260000</v>
      </c>
      <c r="E557" s="185" t="s">
        <v>18</v>
      </c>
      <c r="F557" s="186">
        <v>10260000</v>
      </c>
      <c r="G557" s="181"/>
    </row>
    <row r="558" spans="1:7" x14ac:dyDescent="0.25">
      <c r="A558" s="182" t="s">
        <v>291</v>
      </c>
      <c r="B558" s="183" t="s">
        <v>21</v>
      </c>
      <c r="C558" s="184" t="s">
        <v>797</v>
      </c>
      <c r="D558" s="185">
        <v>10260000</v>
      </c>
      <c r="E558" s="185" t="s">
        <v>18</v>
      </c>
      <c r="F558" s="186">
        <v>10260000</v>
      </c>
      <c r="G558" s="181"/>
    </row>
    <row r="559" spans="1:7" x14ac:dyDescent="0.25">
      <c r="A559" s="176" t="s">
        <v>653</v>
      </c>
      <c r="B559" s="177" t="s">
        <v>21</v>
      </c>
      <c r="C559" s="178" t="s">
        <v>654</v>
      </c>
      <c r="D559" s="179">
        <v>17062437.059999999</v>
      </c>
      <c r="E559" s="179">
        <v>9206376.4800000004</v>
      </c>
      <c r="F559" s="180">
        <v>7856060.5800000001</v>
      </c>
      <c r="G559" s="181"/>
    </row>
    <row r="560" spans="1:7" x14ac:dyDescent="0.25">
      <c r="A560" s="176" t="s">
        <v>655</v>
      </c>
      <c r="B560" s="177" t="s">
        <v>21</v>
      </c>
      <c r="C560" s="178" t="s">
        <v>656</v>
      </c>
      <c r="D560" s="179">
        <v>11988200</v>
      </c>
      <c r="E560" s="179">
        <v>5828094</v>
      </c>
      <c r="F560" s="180">
        <v>6160106</v>
      </c>
      <c r="G560" s="181"/>
    </row>
    <row r="561" spans="1:7" x14ac:dyDescent="0.25">
      <c r="A561" s="182" t="s">
        <v>273</v>
      </c>
      <c r="B561" s="183" t="s">
        <v>21</v>
      </c>
      <c r="C561" s="184" t="s">
        <v>657</v>
      </c>
      <c r="D561" s="185">
        <v>11988200</v>
      </c>
      <c r="E561" s="185">
        <v>5828094</v>
      </c>
      <c r="F561" s="186">
        <v>6160106</v>
      </c>
      <c r="G561" s="181"/>
    </row>
    <row r="562" spans="1:7" x14ac:dyDescent="0.25">
      <c r="A562" s="182" t="s">
        <v>237</v>
      </c>
      <c r="B562" s="183" t="s">
        <v>21</v>
      </c>
      <c r="C562" s="184" t="s">
        <v>658</v>
      </c>
      <c r="D562" s="185">
        <v>11988200</v>
      </c>
      <c r="E562" s="185">
        <v>5828094</v>
      </c>
      <c r="F562" s="186">
        <v>6160106</v>
      </c>
      <c r="G562" s="181"/>
    </row>
    <row r="563" spans="1:7" x14ac:dyDescent="0.25">
      <c r="A563" s="182" t="s">
        <v>237</v>
      </c>
      <c r="B563" s="183" t="s">
        <v>21</v>
      </c>
      <c r="C563" s="184" t="s">
        <v>659</v>
      </c>
      <c r="D563" s="185">
        <v>11988200</v>
      </c>
      <c r="E563" s="185">
        <v>5828094</v>
      </c>
      <c r="F563" s="186">
        <v>6160106</v>
      </c>
      <c r="G563" s="181"/>
    </row>
    <row r="564" spans="1:7" x14ac:dyDescent="0.25">
      <c r="A564" s="182" t="s">
        <v>660</v>
      </c>
      <c r="B564" s="183" t="s">
        <v>21</v>
      </c>
      <c r="C564" s="184" t="s">
        <v>661</v>
      </c>
      <c r="D564" s="185">
        <v>11988200</v>
      </c>
      <c r="E564" s="185">
        <v>5828094</v>
      </c>
      <c r="F564" s="186">
        <v>6160106</v>
      </c>
      <c r="G564" s="181"/>
    </row>
    <row r="565" spans="1:7" x14ac:dyDescent="0.25">
      <c r="A565" s="182" t="s">
        <v>343</v>
      </c>
      <c r="B565" s="183" t="s">
        <v>21</v>
      </c>
      <c r="C565" s="184" t="s">
        <v>662</v>
      </c>
      <c r="D565" s="185">
        <v>11988200</v>
      </c>
      <c r="E565" s="185">
        <v>5828094</v>
      </c>
      <c r="F565" s="186">
        <v>6160106</v>
      </c>
      <c r="G565" s="181"/>
    </row>
    <row r="566" spans="1:7" x14ac:dyDescent="0.25">
      <c r="A566" s="182" t="s">
        <v>663</v>
      </c>
      <c r="B566" s="183" t="s">
        <v>21</v>
      </c>
      <c r="C566" s="184" t="s">
        <v>664</v>
      </c>
      <c r="D566" s="185">
        <v>11988200</v>
      </c>
      <c r="E566" s="185">
        <v>5828094</v>
      </c>
      <c r="F566" s="186">
        <v>6160106</v>
      </c>
      <c r="G566" s="181"/>
    </row>
    <row r="567" spans="1:7" x14ac:dyDescent="0.25">
      <c r="A567" s="182" t="s">
        <v>665</v>
      </c>
      <c r="B567" s="183" t="s">
        <v>21</v>
      </c>
      <c r="C567" s="184" t="s">
        <v>666</v>
      </c>
      <c r="D567" s="185">
        <v>11988200</v>
      </c>
      <c r="E567" s="185">
        <v>5828094</v>
      </c>
      <c r="F567" s="186">
        <v>6160106</v>
      </c>
      <c r="G567" s="181"/>
    </row>
    <row r="568" spans="1:7" x14ac:dyDescent="0.25">
      <c r="A568" s="176" t="s">
        <v>667</v>
      </c>
      <c r="B568" s="177" t="s">
        <v>21</v>
      </c>
      <c r="C568" s="178" t="s">
        <v>668</v>
      </c>
      <c r="D568" s="179">
        <v>5074237.0599999996</v>
      </c>
      <c r="E568" s="179">
        <v>3378282.48</v>
      </c>
      <c r="F568" s="180">
        <v>1695954.58</v>
      </c>
      <c r="G568" s="181"/>
    </row>
    <row r="569" spans="1:7" ht="34.5" x14ac:dyDescent="0.25">
      <c r="A569" s="182" t="s">
        <v>490</v>
      </c>
      <c r="B569" s="183" t="s">
        <v>21</v>
      </c>
      <c r="C569" s="184" t="s">
        <v>669</v>
      </c>
      <c r="D569" s="185">
        <v>5074237.0599999996</v>
      </c>
      <c r="E569" s="185">
        <v>3378282.48</v>
      </c>
      <c r="F569" s="186">
        <v>1695954.58</v>
      </c>
      <c r="G569" s="181"/>
    </row>
    <row r="570" spans="1:7" x14ac:dyDescent="0.25">
      <c r="A570" s="182" t="s">
        <v>786</v>
      </c>
      <c r="B570" s="183" t="s">
        <v>21</v>
      </c>
      <c r="C570" s="184" t="s">
        <v>796</v>
      </c>
      <c r="D570" s="185">
        <v>5074237.0599999996</v>
      </c>
      <c r="E570" s="185">
        <v>3378282.48</v>
      </c>
      <c r="F570" s="186">
        <v>1695954.58</v>
      </c>
      <c r="G570" s="181"/>
    </row>
    <row r="571" spans="1:7" ht="23.25" x14ac:dyDescent="0.25">
      <c r="A571" s="182" t="s">
        <v>963</v>
      </c>
      <c r="B571" s="183" t="s">
        <v>21</v>
      </c>
      <c r="C571" s="184" t="s">
        <v>958</v>
      </c>
      <c r="D571" s="185">
        <v>5074237.0599999996</v>
      </c>
      <c r="E571" s="185">
        <v>3378282.48</v>
      </c>
      <c r="F571" s="186">
        <v>1695954.58</v>
      </c>
      <c r="G571" s="181"/>
    </row>
    <row r="572" spans="1:7" ht="23.25" x14ac:dyDescent="0.25">
      <c r="A572" s="182" t="s">
        <v>670</v>
      </c>
      <c r="B572" s="183" t="s">
        <v>21</v>
      </c>
      <c r="C572" s="184" t="s">
        <v>795</v>
      </c>
      <c r="D572" s="185">
        <v>5074237.0599999996</v>
      </c>
      <c r="E572" s="185">
        <v>3378282.48</v>
      </c>
      <c r="F572" s="186">
        <v>1695954.58</v>
      </c>
      <c r="G572" s="181"/>
    </row>
    <row r="573" spans="1:7" x14ac:dyDescent="0.25">
      <c r="A573" s="182" t="s">
        <v>343</v>
      </c>
      <c r="B573" s="183" t="s">
        <v>21</v>
      </c>
      <c r="C573" s="184" t="s">
        <v>794</v>
      </c>
      <c r="D573" s="185">
        <v>5074237.0599999996</v>
      </c>
      <c r="E573" s="185">
        <v>3378282.48</v>
      </c>
      <c r="F573" s="186">
        <v>1695954.58</v>
      </c>
      <c r="G573" s="181"/>
    </row>
    <row r="574" spans="1:7" ht="23.25" x14ac:dyDescent="0.25">
      <c r="A574" s="182" t="s">
        <v>671</v>
      </c>
      <c r="B574" s="183" t="s">
        <v>21</v>
      </c>
      <c r="C574" s="184" t="s">
        <v>793</v>
      </c>
      <c r="D574" s="185">
        <v>5074237.0599999996</v>
      </c>
      <c r="E574" s="185">
        <v>3378282.48</v>
      </c>
      <c r="F574" s="186">
        <v>1695954.58</v>
      </c>
      <c r="G574" s="181"/>
    </row>
    <row r="575" spans="1:7" x14ac:dyDescent="0.25">
      <c r="A575" s="182" t="s">
        <v>672</v>
      </c>
      <c r="B575" s="183" t="s">
        <v>21</v>
      </c>
      <c r="C575" s="184" t="s">
        <v>792</v>
      </c>
      <c r="D575" s="185">
        <v>5074237.0599999996</v>
      </c>
      <c r="E575" s="185">
        <v>3378282.48</v>
      </c>
      <c r="F575" s="186">
        <v>1695954.58</v>
      </c>
      <c r="G575" s="181"/>
    </row>
    <row r="576" spans="1:7" x14ac:dyDescent="0.25">
      <c r="A576" s="176" t="s">
        <v>673</v>
      </c>
      <c r="B576" s="177" t="s">
        <v>21</v>
      </c>
      <c r="C576" s="178" t="s">
        <v>674</v>
      </c>
      <c r="D576" s="179">
        <v>179942043.72999999</v>
      </c>
      <c r="E576" s="179">
        <v>47826574.649999999</v>
      </c>
      <c r="F576" s="180">
        <v>132115469.08</v>
      </c>
      <c r="G576" s="181"/>
    </row>
    <row r="577" spans="1:7" x14ac:dyDescent="0.25">
      <c r="A577" s="176" t="s">
        <v>675</v>
      </c>
      <c r="B577" s="177" t="s">
        <v>21</v>
      </c>
      <c r="C577" s="178" t="s">
        <v>676</v>
      </c>
      <c r="D577" s="179">
        <v>91506500</v>
      </c>
      <c r="E577" s="179">
        <v>33878643.089999996</v>
      </c>
      <c r="F577" s="180">
        <v>57627856.910000004</v>
      </c>
      <c r="G577" s="181"/>
    </row>
    <row r="578" spans="1:7" ht="23.25" x14ac:dyDescent="0.25">
      <c r="A578" s="182" t="s">
        <v>677</v>
      </c>
      <c r="B578" s="183" t="s">
        <v>21</v>
      </c>
      <c r="C578" s="184" t="s">
        <v>678</v>
      </c>
      <c r="D578" s="185">
        <v>91506500</v>
      </c>
      <c r="E578" s="185">
        <v>33878643.089999996</v>
      </c>
      <c r="F578" s="186">
        <v>57627856.910000004</v>
      </c>
      <c r="G578" s="181"/>
    </row>
    <row r="579" spans="1:7" x14ac:dyDescent="0.25">
      <c r="A579" s="182" t="s">
        <v>286</v>
      </c>
      <c r="B579" s="183" t="s">
        <v>21</v>
      </c>
      <c r="C579" s="184" t="s">
        <v>679</v>
      </c>
      <c r="D579" s="185">
        <v>74906500</v>
      </c>
      <c r="E579" s="185">
        <v>33178643.09</v>
      </c>
      <c r="F579" s="186">
        <v>41727856.910000004</v>
      </c>
      <c r="G579" s="181"/>
    </row>
    <row r="580" spans="1:7" ht="23.25" x14ac:dyDescent="0.25">
      <c r="A580" s="182" t="s">
        <v>680</v>
      </c>
      <c r="B580" s="183" t="s">
        <v>21</v>
      </c>
      <c r="C580" s="184" t="s">
        <v>681</v>
      </c>
      <c r="D580" s="185">
        <v>72665400</v>
      </c>
      <c r="E580" s="185">
        <v>32172059.549999997</v>
      </c>
      <c r="F580" s="186">
        <v>40493340.450000003</v>
      </c>
      <c r="G580" s="181"/>
    </row>
    <row r="581" spans="1:7" x14ac:dyDescent="0.25">
      <c r="A581" s="182" t="s">
        <v>326</v>
      </c>
      <c r="B581" s="183" t="s">
        <v>21</v>
      </c>
      <c r="C581" s="184" t="s">
        <v>682</v>
      </c>
      <c r="D581" s="185">
        <v>60630700</v>
      </c>
      <c r="E581" s="185">
        <v>27313651.469999999</v>
      </c>
      <c r="F581" s="186">
        <v>33317048.530000001</v>
      </c>
      <c r="G581" s="181"/>
    </row>
    <row r="582" spans="1:7" ht="23.25" x14ac:dyDescent="0.25">
      <c r="A582" s="182" t="s">
        <v>289</v>
      </c>
      <c r="B582" s="183" t="s">
        <v>21</v>
      </c>
      <c r="C582" s="184" t="s">
        <v>683</v>
      </c>
      <c r="D582" s="185">
        <v>60630700</v>
      </c>
      <c r="E582" s="185">
        <v>27313651.469999999</v>
      </c>
      <c r="F582" s="186">
        <v>33317048.530000001</v>
      </c>
      <c r="G582" s="181"/>
    </row>
    <row r="583" spans="1:7" x14ac:dyDescent="0.25">
      <c r="A583" s="182" t="s">
        <v>290</v>
      </c>
      <c r="B583" s="183" t="s">
        <v>21</v>
      </c>
      <c r="C583" s="184" t="s">
        <v>684</v>
      </c>
      <c r="D583" s="185">
        <v>60630700</v>
      </c>
      <c r="E583" s="185">
        <v>27313651.469999999</v>
      </c>
      <c r="F583" s="186">
        <v>33317048.530000001</v>
      </c>
      <c r="G583" s="181"/>
    </row>
    <row r="584" spans="1:7" ht="45.75" x14ac:dyDescent="0.25">
      <c r="A584" s="182" t="s">
        <v>440</v>
      </c>
      <c r="B584" s="183" t="s">
        <v>21</v>
      </c>
      <c r="C584" s="184" t="s">
        <v>685</v>
      </c>
      <c r="D584" s="185">
        <v>60630700</v>
      </c>
      <c r="E584" s="185">
        <v>27313651.469999999</v>
      </c>
      <c r="F584" s="186">
        <v>33317048.530000001</v>
      </c>
      <c r="G584" s="181"/>
    </row>
    <row r="585" spans="1:7" ht="23.25" x14ac:dyDescent="0.25">
      <c r="A585" s="182" t="s">
        <v>1013</v>
      </c>
      <c r="B585" s="183" t="s">
        <v>21</v>
      </c>
      <c r="C585" s="184" t="s">
        <v>1012</v>
      </c>
      <c r="D585" s="185">
        <v>4500000</v>
      </c>
      <c r="E585" s="185">
        <v>1664000</v>
      </c>
      <c r="F585" s="186">
        <v>2836000</v>
      </c>
      <c r="G585" s="181"/>
    </row>
    <row r="586" spans="1:7" ht="23.25" x14ac:dyDescent="0.25">
      <c r="A586" s="182" t="s">
        <v>289</v>
      </c>
      <c r="B586" s="183" t="s">
        <v>21</v>
      </c>
      <c r="C586" s="184" t="s">
        <v>1011</v>
      </c>
      <c r="D586" s="185">
        <v>4500000</v>
      </c>
      <c r="E586" s="185">
        <v>1664000</v>
      </c>
      <c r="F586" s="186">
        <v>2836000</v>
      </c>
      <c r="G586" s="181"/>
    </row>
    <row r="587" spans="1:7" x14ac:dyDescent="0.25">
      <c r="A587" s="182" t="s">
        <v>290</v>
      </c>
      <c r="B587" s="183" t="s">
        <v>21</v>
      </c>
      <c r="C587" s="184" t="s">
        <v>1010</v>
      </c>
      <c r="D587" s="185">
        <v>4500000</v>
      </c>
      <c r="E587" s="185">
        <v>1664000</v>
      </c>
      <c r="F587" s="186">
        <v>2836000</v>
      </c>
      <c r="G587" s="181"/>
    </row>
    <row r="588" spans="1:7" x14ac:dyDescent="0.25">
      <c r="A588" s="182" t="s">
        <v>291</v>
      </c>
      <c r="B588" s="183" t="s">
        <v>21</v>
      </c>
      <c r="C588" s="184" t="s">
        <v>1009</v>
      </c>
      <c r="D588" s="185">
        <v>4500000</v>
      </c>
      <c r="E588" s="185">
        <v>1664000</v>
      </c>
      <c r="F588" s="186">
        <v>2836000</v>
      </c>
      <c r="G588" s="181"/>
    </row>
    <row r="589" spans="1:7" ht="23.25" x14ac:dyDescent="0.25">
      <c r="A589" s="182" t="s">
        <v>686</v>
      </c>
      <c r="B589" s="183" t="s">
        <v>21</v>
      </c>
      <c r="C589" s="184" t="s">
        <v>687</v>
      </c>
      <c r="D589" s="185">
        <v>4587600</v>
      </c>
      <c r="E589" s="185">
        <v>2641608.08</v>
      </c>
      <c r="F589" s="186">
        <v>1945991.92</v>
      </c>
      <c r="G589" s="181"/>
    </row>
    <row r="590" spans="1:7" ht="23.25" x14ac:dyDescent="0.25">
      <c r="A590" s="182" t="s">
        <v>289</v>
      </c>
      <c r="B590" s="183" t="s">
        <v>21</v>
      </c>
      <c r="C590" s="184" t="s">
        <v>688</v>
      </c>
      <c r="D590" s="185">
        <v>4587600</v>
      </c>
      <c r="E590" s="185">
        <v>2641608.08</v>
      </c>
      <c r="F590" s="186">
        <v>1945991.92</v>
      </c>
      <c r="G590" s="181"/>
    </row>
    <row r="591" spans="1:7" x14ac:dyDescent="0.25">
      <c r="A591" s="182" t="s">
        <v>290</v>
      </c>
      <c r="B591" s="183" t="s">
        <v>21</v>
      </c>
      <c r="C591" s="184" t="s">
        <v>689</v>
      </c>
      <c r="D591" s="185">
        <v>4587600</v>
      </c>
      <c r="E591" s="185">
        <v>2641608.08</v>
      </c>
      <c r="F591" s="186">
        <v>1945991.92</v>
      </c>
      <c r="G591" s="181"/>
    </row>
    <row r="592" spans="1:7" x14ac:dyDescent="0.25">
      <c r="A592" s="182" t="s">
        <v>291</v>
      </c>
      <c r="B592" s="183" t="s">
        <v>21</v>
      </c>
      <c r="C592" s="184" t="s">
        <v>690</v>
      </c>
      <c r="D592" s="185">
        <v>4587600</v>
      </c>
      <c r="E592" s="185">
        <v>2641608.08</v>
      </c>
      <c r="F592" s="186">
        <v>1945991.92</v>
      </c>
      <c r="G592" s="181"/>
    </row>
    <row r="593" spans="1:7" ht="57" x14ac:dyDescent="0.25">
      <c r="A593" s="182" t="s">
        <v>691</v>
      </c>
      <c r="B593" s="183" t="s">
        <v>21</v>
      </c>
      <c r="C593" s="184" t="s">
        <v>692</v>
      </c>
      <c r="D593" s="185">
        <v>552800</v>
      </c>
      <c r="E593" s="185">
        <v>552800</v>
      </c>
      <c r="F593" s="186" t="s">
        <v>18</v>
      </c>
      <c r="G593" s="181"/>
    </row>
    <row r="594" spans="1:7" ht="23.25" x14ac:dyDescent="0.25">
      <c r="A594" s="182" t="s">
        <v>289</v>
      </c>
      <c r="B594" s="183" t="s">
        <v>21</v>
      </c>
      <c r="C594" s="184" t="s">
        <v>693</v>
      </c>
      <c r="D594" s="185">
        <v>552800</v>
      </c>
      <c r="E594" s="185">
        <v>552800</v>
      </c>
      <c r="F594" s="186" t="s">
        <v>18</v>
      </c>
      <c r="G594" s="181"/>
    </row>
    <row r="595" spans="1:7" x14ac:dyDescent="0.25">
      <c r="A595" s="182" t="s">
        <v>290</v>
      </c>
      <c r="B595" s="183" t="s">
        <v>21</v>
      </c>
      <c r="C595" s="184" t="s">
        <v>694</v>
      </c>
      <c r="D595" s="185">
        <v>552800</v>
      </c>
      <c r="E595" s="185">
        <v>552800</v>
      </c>
      <c r="F595" s="186" t="s">
        <v>18</v>
      </c>
      <c r="G595" s="181"/>
    </row>
    <row r="596" spans="1:7" x14ac:dyDescent="0.25">
      <c r="A596" s="182" t="s">
        <v>291</v>
      </c>
      <c r="B596" s="183" t="s">
        <v>21</v>
      </c>
      <c r="C596" s="184" t="s">
        <v>695</v>
      </c>
      <c r="D596" s="185">
        <v>552800</v>
      </c>
      <c r="E596" s="185">
        <v>552800</v>
      </c>
      <c r="F596" s="186" t="s">
        <v>18</v>
      </c>
      <c r="G596" s="181"/>
    </row>
    <row r="597" spans="1:7" ht="23.25" x14ac:dyDescent="0.25">
      <c r="A597" s="182" t="s">
        <v>368</v>
      </c>
      <c r="B597" s="183" t="s">
        <v>21</v>
      </c>
      <c r="C597" s="184" t="s">
        <v>696</v>
      </c>
      <c r="D597" s="185">
        <v>2394300</v>
      </c>
      <c r="E597" s="185" t="s">
        <v>18</v>
      </c>
      <c r="F597" s="186">
        <v>2394300</v>
      </c>
      <c r="G597" s="181"/>
    </row>
    <row r="598" spans="1:7" ht="23.25" x14ac:dyDescent="0.25">
      <c r="A598" s="182" t="s">
        <v>289</v>
      </c>
      <c r="B598" s="183" t="s">
        <v>21</v>
      </c>
      <c r="C598" s="184" t="s">
        <v>697</v>
      </c>
      <c r="D598" s="185">
        <v>2394300</v>
      </c>
      <c r="E598" s="185" t="s">
        <v>18</v>
      </c>
      <c r="F598" s="186">
        <v>2394300</v>
      </c>
      <c r="G598" s="181"/>
    </row>
    <row r="599" spans="1:7" x14ac:dyDescent="0.25">
      <c r="A599" s="182" t="s">
        <v>290</v>
      </c>
      <c r="B599" s="183" t="s">
        <v>21</v>
      </c>
      <c r="C599" s="184" t="s">
        <v>698</v>
      </c>
      <c r="D599" s="185">
        <v>2394300</v>
      </c>
      <c r="E599" s="185" t="s">
        <v>18</v>
      </c>
      <c r="F599" s="186">
        <v>2394300</v>
      </c>
      <c r="G599" s="181"/>
    </row>
    <row r="600" spans="1:7" x14ac:dyDescent="0.25">
      <c r="A600" s="182" t="s">
        <v>291</v>
      </c>
      <c r="B600" s="183" t="s">
        <v>21</v>
      </c>
      <c r="C600" s="184" t="s">
        <v>699</v>
      </c>
      <c r="D600" s="185">
        <v>2394300</v>
      </c>
      <c r="E600" s="185" t="s">
        <v>18</v>
      </c>
      <c r="F600" s="186">
        <v>2394300</v>
      </c>
      <c r="G600" s="181"/>
    </row>
    <row r="601" spans="1:7" ht="34.5" x14ac:dyDescent="0.25">
      <c r="A601" s="182" t="s">
        <v>700</v>
      </c>
      <c r="B601" s="183" t="s">
        <v>21</v>
      </c>
      <c r="C601" s="184" t="s">
        <v>701</v>
      </c>
      <c r="D601" s="185">
        <v>2241100</v>
      </c>
      <c r="E601" s="185">
        <v>1006583.54</v>
      </c>
      <c r="F601" s="186">
        <v>1234516.46</v>
      </c>
      <c r="G601" s="181"/>
    </row>
    <row r="602" spans="1:7" ht="34.5" x14ac:dyDescent="0.25">
      <c r="A602" s="182" t="s">
        <v>702</v>
      </c>
      <c r="B602" s="183" t="s">
        <v>21</v>
      </c>
      <c r="C602" s="184" t="s">
        <v>703</v>
      </c>
      <c r="D602" s="185">
        <v>2241100</v>
      </c>
      <c r="E602" s="185">
        <v>1006583.54</v>
      </c>
      <c r="F602" s="186">
        <v>1234516.46</v>
      </c>
      <c r="G602" s="181"/>
    </row>
    <row r="603" spans="1:7" ht="23.25" x14ac:dyDescent="0.25">
      <c r="A603" s="182" t="s">
        <v>289</v>
      </c>
      <c r="B603" s="183" t="s">
        <v>21</v>
      </c>
      <c r="C603" s="184" t="s">
        <v>704</v>
      </c>
      <c r="D603" s="185">
        <v>2241100</v>
      </c>
      <c r="E603" s="185">
        <v>1006583.54</v>
      </c>
      <c r="F603" s="186">
        <v>1234516.46</v>
      </c>
      <c r="G603" s="181"/>
    </row>
    <row r="604" spans="1:7" x14ac:dyDescent="0.25">
      <c r="A604" s="182" t="s">
        <v>290</v>
      </c>
      <c r="B604" s="183" t="s">
        <v>21</v>
      </c>
      <c r="C604" s="184" t="s">
        <v>705</v>
      </c>
      <c r="D604" s="185">
        <v>2241100</v>
      </c>
      <c r="E604" s="185">
        <v>1006583.54</v>
      </c>
      <c r="F604" s="186">
        <v>1234516.46</v>
      </c>
      <c r="G604" s="181"/>
    </row>
    <row r="605" spans="1:7" x14ac:dyDescent="0.25">
      <c r="A605" s="182" t="s">
        <v>291</v>
      </c>
      <c r="B605" s="183" t="s">
        <v>21</v>
      </c>
      <c r="C605" s="184" t="s">
        <v>706</v>
      </c>
      <c r="D605" s="185">
        <v>2241100</v>
      </c>
      <c r="E605" s="185">
        <v>1006583.54</v>
      </c>
      <c r="F605" s="186">
        <v>1234516.46</v>
      </c>
      <c r="G605" s="181"/>
    </row>
    <row r="606" spans="1:7" x14ac:dyDescent="0.25">
      <c r="A606" s="182" t="s">
        <v>791</v>
      </c>
      <c r="B606" s="183" t="s">
        <v>21</v>
      </c>
      <c r="C606" s="184" t="s">
        <v>790</v>
      </c>
      <c r="D606" s="185">
        <v>16600000</v>
      </c>
      <c r="E606" s="185">
        <v>700000</v>
      </c>
      <c r="F606" s="186">
        <v>15900000</v>
      </c>
      <c r="G606" s="181"/>
    </row>
    <row r="607" spans="1:7" ht="23.25" x14ac:dyDescent="0.25">
      <c r="A607" s="182" t="s">
        <v>789</v>
      </c>
      <c r="B607" s="183" t="s">
        <v>21</v>
      </c>
      <c r="C607" s="184" t="s">
        <v>788</v>
      </c>
      <c r="D607" s="185">
        <v>16600000</v>
      </c>
      <c r="E607" s="185">
        <v>700000</v>
      </c>
      <c r="F607" s="186">
        <v>15900000</v>
      </c>
      <c r="G607" s="181"/>
    </row>
    <row r="608" spans="1:7" ht="57" x14ac:dyDescent="0.25">
      <c r="A608" s="182" t="s">
        <v>1008</v>
      </c>
      <c r="B608" s="183" t="s">
        <v>21</v>
      </c>
      <c r="C608" s="184" t="s">
        <v>787</v>
      </c>
      <c r="D608" s="185">
        <v>16600000</v>
      </c>
      <c r="E608" s="185">
        <v>700000</v>
      </c>
      <c r="F608" s="186">
        <v>15900000</v>
      </c>
      <c r="G608" s="181"/>
    </row>
    <row r="609" spans="1:7" ht="23.25" x14ac:dyDescent="0.25">
      <c r="A609" s="182" t="s">
        <v>442</v>
      </c>
      <c r="B609" s="183" t="s">
        <v>21</v>
      </c>
      <c r="C609" s="184" t="s">
        <v>953</v>
      </c>
      <c r="D609" s="185">
        <v>16600000</v>
      </c>
      <c r="E609" s="185">
        <v>700000</v>
      </c>
      <c r="F609" s="186">
        <v>15900000</v>
      </c>
      <c r="G609" s="181"/>
    </row>
    <row r="610" spans="1:7" ht="79.5" x14ac:dyDescent="0.25">
      <c r="A610" s="182" t="s">
        <v>952</v>
      </c>
      <c r="B610" s="183" t="s">
        <v>21</v>
      </c>
      <c r="C610" s="184" t="s">
        <v>951</v>
      </c>
      <c r="D610" s="185">
        <v>16600000</v>
      </c>
      <c r="E610" s="185">
        <v>700000</v>
      </c>
      <c r="F610" s="186">
        <v>15900000</v>
      </c>
      <c r="G610" s="181"/>
    </row>
    <row r="611" spans="1:7" ht="34.5" x14ac:dyDescent="0.25">
      <c r="A611" s="182" t="s">
        <v>950</v>
      </c>
      <c r="B611" s="183" t="s">
        <v>21</v>
      </c>
      <c r="C611" s="184" t="s">
        <v>949</v>
      </c>
      <c r="D611" s="185">
        <v>16600000</v>
      </c>
      <c r="E611" s="185">
        <v>700000</v>
      </c>
      <c r="F611" s="186">
        <v>15900000</v>
      </c>
      <c r="G611" s="181"/>
    </row>
    <row r="612" spans="1:7" x14ac:dyDescent="0.25">
      <c r="A612" s="176" t="s">
        <v>707</v>
      </c>
      <c r="B612" s="177" t="s">
        <v>21</v>
      </c>
      <c r="C612" s="178" t="s">
        <v>708</v>
      </c>
      <c r="D612" s="179">
        <v>88435543.730000004</v>
      </c>
      <c r="E612" s="179">
        <v>13947931.560000001</v>
      </c>
      <c r="F612" s="180">
        <v>74487612.170000002</v>
      </c>
      <c r="G612" s="181"/>
    </row>
    <row r="613" spans="1:7" ht="23.25" x14ac:dyDescent="0.25">
      <c r="A613" s="182" t="s">
        <v>677</v>
      </c>
      <c r="B613" s="183" t="s">
        <v>21</v>
      </c>
      <c r="C613" s="184" t="s">
        <v>709</v>
      </c>
      <c r="D613" s="185">
        <v>88435543.730000004</v>
      </c>
      <c r="E613" s="185">
        <v>13947931.560000001</v>
      </c>
      <c r="F613" s="186">
        <v>74487612.170000002</v>
      </c>
      <c r="G613" s="181"/>
    </row>
    <row r="614" spans="1:7" x14ac:dyDescent="0.25">
      <c r="A614" s="182" t="s">
        <v>286</v>
      </c>
      <c r="B614" s="183" t="s">
        <v>21</v>
      </c>
      <c r="C614" s="184" t="s">
        <v>1115</v>
      </c>
      <c r="D614" s="185">
        <v>6105323.9500000002</v>
      </c>
      <c r="E614" s="185" t="s">
        <v>18</v>
      </c>
      <c r="F614" s="186">
        <v>6105323.9500000002</v>
      </c>
      <c r="G614" s="181"/>
    </row>
    <row r="615" spans="1:7" ht="23.25" x14ac:dyDescent="0.25">
      <c r="A615" s="182" t="s">
        <v>680</v>
      </c>
      <c r="B615" s="183" t="s">
        <v>21</v>
      </c>
      <c r="C615" s="184" t="s">
        <v>1114</v>
      </c>
      <c r="D615" s="185">
        <v>6105323.9500000002</v>
      </c>
      <c r="E615" s="185" t="s">
        <v>18</v>
      </c>
      <c r="F615" s="186">
        <v>6105323.9500000002</v>
      </c>
      <c r="G615" s="181"/>
    </row>
    <row r="616" spans="1:7" ht="23.25" x14ac:dyDescent="0.25">
      <c r="A616" s="182" t="s">
        <v>368</v>
      </c>
      <c r="B616" s="183" t="s">
        <v>21</v>
      </c>
      <c r="C616" s="184" t="s">
        <v>1007</v>
      </c>
      <c r="D616" s="185">
        <v>6105323.9500000002</v>
      </c>
      <c r="E616" s="185" t="s">
        <v>18</v>
      </c>
      <c r="F616" s="186">
        <v>6105323.9500000002</v>
      </c>
      <c r="G616" s="181"/>
    </row>
    <row r="617" spans="1:7" ht="23.25" x14ac:dyDescent="0.25">
      <c r="A617" s="182" t="s">
        <v>289</v>
      </c>
      <c r="B617" s="183" t="s">
        <v>21</v>
      </c>
      <c r="C617" s="184" t="s">
        <v>1006</v>
      </c>
      <c r="D617" s="185">
        <v>6105323.9500000002</v>
      </c>
      <c r="E617" s="185" t="s">
        <v>18</v>
      </c>
      <c r="F617" s="186">
        <v>6105323.9500000002</v>
      </c>
      <c r="G617" s="181"/>
    </row>
    <row r="618" spans="1:7" x14ac:dyDescent="0.25">
      <c r="A618" s="182" t="s">
        <v>290</v>
      </c>
      <c r="B618" s="183" t="s">
        <v>21</v>
      </c>
      <c r="C618" s="184" t="s">
        <v>1005</v>
      </c>
      <c r="D618" s="185">
        <v>6105323.9500000002</v>
      </c>
      <c r="E618" s="185" t="s">
        <v>18</v>
      </c>
      <c r="F618" s="186">
        <v>6105323.9500000002</v>
      </c>
      <c r="G618" s="181"/>
    </row>
    <row r="619" spans="1:7" x14ac:dyDescent="0.25">
      <c r="A619" s="182" t="s">
        <v>291</v>
      </c>
      <c r="B619" s="183" t="s">
        <v>21</v>
      </c>
      <c r="C619" s="184" t="s">
        <v>1004</v>
      </c>
      <c r="D619" s="185">
        <v>6105323.9500000002</v>
      </c>
      <c r="E619" s="185" t="s">
        <v>18</v>
      </c>
      <c r="F619" s="186">
        <v>6105323.9500000002</v>
      </c>
      <c r="G619" s="181"/>
    </row>
    <row r="620" spans="1:7" x14ac:dyDescent="0.25">
      <c r="A620" s="182" t="s">
        <v>786</v>
      </c>
      <c r="B620" s="183" t="s">
        <v>21</v>
      </c>
      <c r="C620" s="184" t="s">
        <v>785</v>
      </c>
      <c r="D620" s="185">
        <v>82330219.780000001</v>
      </c>
      <c r="E620" s="185">
        <v>13947931.560000001</v>
      </c>
      <c r="F620" s="186">
        <v>68382288.219999999</v>
      </c>
      <c r="G620" s="181"/>
    </row>
    <row r="621" spans="1:7" ht="23.25" x14ac:dyDescent="0.25">
      <c r="A621" s="182" t="s">
        <v>957</v>
      </c>
      <c r="B621" s="183" t="s">
        <v>21</v>
      </c>
      <c r="C621" s="184" t="s">
        <v>784</v>
      </c>
      <c r="D621" s="185">
        <v>82330219.780000001</v>
      </c>
      <c r="E621" s="185">
        <v>13947931.560000001</v>
      </c>
      <c r="F621" s="186">
        <v>68382288.219999999</v>
      </c>
      <c r="G621" s="181"/>
    </row>
    <row r="622" spans="1:7" ht="23.25" x14ac:dyDescent="0.25">
      <c r="A622" s="182" t="s">
        <v>710</v>
      </c>
      <c r="B622" s="183" t="s">
        <v>21</v>
      </c>
      <c r="C622" s="184" t="s">
        <v>783</v>
      </c>
      <c r="D622" s="185">
        <v>82330219.780000001</v>
      </c>
      <c r="E622" s="185">
        <v>13947931.560000001</v>
      </c>
      <c r="F622" s="186">
        <v>68382288.219999999</v>
      </c>
      <c r="G622" s="181"/>
    </row>
    <row r="623" spans="1:7" ht="23.25" x14ac:dyDescent="0.25">
      <c r="A623" s="182" t="s">
        <v>289</v>
      </c>
      <c r="B623" s="183" t="s">
        <v>21</v>
      </c>
      <c r="C623" s="184" t="s">
        <v>782</v>
      </c>
      <c r="D623" s="185">
        <v>82330219.780000001</v>
      </c>
      <c r="E623" s="185">
        <v>13947931.560000001</v>
      </c>
      <c r="F623" s="186">
        <v>68382288.219999999</v>
      </c>
      <c r="G623" s="181"/>
    </row>
    <row r="624" spans="1:7" x14ac:dyDescent="0.25">
      <c r="A624" s="182" t="s">
        <v>290</v>
      </c>
      <c r="B624" s="183" t="s">
        <v>21</v>
      </c>
      <c r="C624" s="184" t="s">
        <v>781</v>
      </c>
      <c r="D624" s="185">
        <v>82330219.780000001</v>
      </c>
      <c r="E624" s="185">
        <v>13947931.560000001</v>
      </c>
      <c r="F624" s="186">
        <v>68382288.219999999</v>
      </c>
      <c r="G624" s="181"/>
    </row>
    <row r="625" spans="1:7" x14ac:dyDescent="0.25">
      <c r="A625" s="182" t="s">
        <v>291</v>
      </c>
      <c r="B625" s="183" t="s">
        <v>21</v>
      </c>
      <c r="C625" s="184" t="s">
        <v>780</v>
      </c>
      <c r="D625" s="185">
        <v>82330219.780000001</v>
      </c>
      <c r="E625" s="185">
        <v>13947931.560000001</v>
      </c>
      <c r="F625" s="186">
        <v>68382288.219999999</v>
      </c>
      <c r="G625" s="181"/>
    </row>
    <row r="626" spans="1:7" ht="22.5" x14ac:dyDescent="0.25">
      <c r="A626" s="176" t="s">
        <v>754</v>
      </c>
      <c r="B626" s="177" t="s">
        <v>21</v>
      </c>
      <c r="C626" s="178" t="s">
        <v>755</v>
      </c>
      <c r="D626" s="179">
        <v>40000</v>
      </c>
      <c r="E626" s="179" t="s">
        <v>18</v>
      </c>
      <c r="F626" s="180">
        <v>40000</v>
      </c>
      <c r="G626" s="181"/>
    </row>
    <row r="627" spans="1:7" ht="22.5" x14ac:dyDescent="0.25">
      <c r="A627" s="176" t="s">
        <v>756</v>
      </c>
      <c r="B627" s="177" t="s">
        <v>21</v>
      </c>
      <c r="C627" s="178" t="s">
        <v>757</v>
      </c>
      <c r="D627" s="179">
        <v>40000</v>
      </c>
      <c r="E627" s="179" t="s">
        <v>18</v>
      </c>
      <c r="F627" s="180">
        <v>40000</v>
      </c>
      <c r="G627" s="181"/>
    </row>
    <row r="628" spans="1:7" x14ac:dyDescent="0.25">
      <c r="A628" s="182" t="s">
        <v>273</v>
      </c>
      <c r="B628" s="183" t="s">
        <v>21</v>
      </c>
      <c r="C628" s="184" t="s">
        <v>758</v>
      </c>
      <c r="D628" s="185">
        <v>40000</v>
      </c>
      <c r="E628" s="185" t="s">
        <v>18</v>
      </c>
      <c r="F628" s="186">
        <v>40000</v>
      </c>
      <c r="G628" s="181"/>
    </row>
    <row r="629" spans="1:7" x14ac:dyDescent="0.25">
      <c r="A629" s="182" t="s">
        <v>237</v>
      </c>
      <c r="B629" s="183" t="s">
        <v>21</v>
      </c>
      <c r="C629" s="184" t="s">
        <v>759</v>
      </c>
      <c r="D629" s="185">
        <v>40000</v>
      </c>
      <c r="E629" s="185" t="s">
        <v>18</v>
      </c>
      <c r="F629" s="186">
        <v>40000</v>
      </c>
      <c r="G629" s="181"/>
    </row>
    <row r="630" spans="1:7" x14ac:dyDescent="0.25">
      <c r="A630" s="182" t="s">
        <v>237</v>
      </c>
      <c r="B630" s="183" t="s">
        <v>21</v>
      </c>
      <c r="C630" s="184" t="s">
        <v>760</v>
      </c>
      <c r="D630" s="185">
        <v>40000</v>
      </c>
      <c r="E630" s="185" t="s">
        <v>18</v>
      </c>
      <c r="F630" s="186">
        <v>40000</v>
      </c>
      <c r="G630" s="181"/>
    </row>
    <row r="631" spans="1:7" x14ac:dyDescent="0.25">
      <c r="A631" s="182" t="s">
        <v>779</v>
      </c>
      <c r="B631" s="183" t="s">
        <v>21</v>
      </c>
      <c r="C631" s="184" t="s">
        <v>761</v>
      </c>
      <c r="D631" s="185">
        <v>40000</v>
      </c>
      <c r="E631" s="185" t="s">
        <v>18</v>
      </c>
      <c r="F631" s="186">
        <v>40000</v>
      </c>
      <c r="G631" s="181"/>
    </row>
    <row r="632" spans="1:7" x14ac:dyDescent="0.25">
      <c r="A632" s="182" t="s">
        <v>762</v>
      </c>
      <c r="B632" s="183" t="s">
        <v>21</v>
      </c>
      <c r="C632" s="184" t="s">
        <v>763</v>
      </c>
      <c r="D632" s="185">
        <v>40000</v>
      </c>
      <c r="E632" s="185" t="s">
        <v>18</v>
      </c>
      <c r="F632" s="186">
        <v>40000</v>
      </c>
      <c r="G632" s="181"/>
    </row>
    <row r="633" spans="1:7" ht="15.75" thickBot="1" x14ac:dyDescent="0.3">
      <c r="A633" s="182" t="s">
        <v>764</v>
      </c>
      <c r="B633" s="183" t="s">
        <v>21</v>
      </c>
      <c r="C633" s="184" t="s">
        <v>765</v>
      </c>
      <c r="D633" s="185">
        <v>40000</v>
      </c>
      <c r="E633" s="185" t="s">
        <v>18</v>
      </c>
      <c r="F633" s="186">
        <v>40000</v>
      </c>
      <c r="G633" s="181"/>
    </row>
    <row r="634" spans="1:7" ht="24" customHeight="1" thickBot="1" x14ac:dyDescent="0.3">
      <c r="A634" s="188" t="s">
        <v>22</v>
      </c>
      <c r="B634" s="189" t="s">
        <v>23</v>
      </c>
      <c r="C634" s="190" t="s">
        <v>16</v>
      </c>
      <c r="D634" s="191">
        <v>-55312942.009999998</v>
      </c>
      <c r="E634" s="191">
        <v>11598156.76</v>
      </c>
      <c r="F634" s="192" t="s">
        <v>16</v>
      </c>
      <c r="G634" s="193"/>
    </row>
    <row r="635" spans="1:7" ht="15" customHeight="1" x14ac:dyDescent="0.25">
      <c r="A635" s="194"/>
      <c r="B635" s="195"/>
      <c r="C635" s="195"/>
      <c r="D635" s="195"/>
      <c r="E635" s="195"/>
      <c r="F635" s="195"/>
      <c r="G635" s="130"/>
    </row>
  </sheetData>
  <autoFilter ref="A6:G634"/>
  <mergeCells count="7">
    <mergeCell ref="F3:F5"/>
    <mergeCell ref="A1:E1"/>
    <mergeCell ref="A3:A5"/>
    <mergeCell ref="B3:B5"/>
    <mergeCell ref="C3:C5"/>
    <mergeCell ref="D3:D5"/>
    <mergeCell ref="E3:E5"/>
  </mergeCells>
  <pageMargins left="1.1811023622047243" right="0.39370078740157483" top="0" bottom="0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Normal="100" zoomScaleSheetLayoutView="100" workbookViewId="0">
      <selection activeCell="F34" sqref="F34"/>
    </sheetView>
  </sheetViews>
  <sheetFormatPr defaultRowHeight="15" x14ac:dyDescent="0.25"/>
  <cols>
    <col min="1" max="1" width="45.140625" style="114" customWidth="1"/>
    <col min="2" max="2" width="8.140625" style="114" customWidth="1"/>
    <col min="3" max="3" width="24" style="114" customWidth="1"/>
    <col min="4" max="6" width="15.7109375" style="114" customWidth="1"/>
    <col min="7" max="16384" width="9.140625" style="114"/>
  </cols>
  <sheetData>
    <row r="1" spans="1:6" ht="15" customHeight="1" x14ac:dyDescent="0.25">
      <c r="A1" s="196"/>
      <c r="B1" s="197"/>
      <c r="C1" s="198"/>
      <c r="D1" s="133"/>
      <c r="E1" s="199"/>
      <c r="F1" s="163" t="s">
        <v>766</v>
      </c>
    </row>
    <row r="2" spans="1:6" ht="14.1" customHeight="1" x14ac:dyDescent="0.25">
      <c r="A2" s="234" t="s">
        <v>767</v>
      </c>
      <c r="B2" s="234"/>
      <c r="C2" s="234"/>
      <c r="D2" s="234"/>
      <c r="E2" s="234"/>
      <c r="F2" s="234"/>
    </row>
    <row r="3" spans="1:6" ht="12" customHeight="1" x14ac:dyDescent="0.25">
      <c r="A3" s="200"/>
      <c r="B3" s="201"/>
      <c r="C3" s="202"/>
      <c r="D3" s="203"/>
      <c r="E3" s="204"/>
      <c r="F3" s="205"/>
    </row>
    <row r="4" spans="1:6" ht="13.5" customHeight="1" x14ac:dyDescent="0.25">
      <c r="A4" s="238" t="s">
        <v>5</v>
      </c>
      <c r="B4" s="238" t="s">
        <v>6</v>
      </c>
      <c r="C4" s="238" t="s">
        <v>24</v>
      </c>
      <c r="D4" s="238" t="s">
        <v>8</v>
      </c>
      <c r="E4" s="238" t="s">
        <v>9</v>
      </c>
      <c r="F4" s="238" t="s">
        <v>10</v>
      </c>
    </row>
    <row r="5" spans="1:6" ht="12" customHeight="1" x14ac:dyDescent="0.25">
      <c r="A5" s="238"/>
      <c r="B5" s="238"/>
      <c r="C5" s="238"/>
      <c r="D5" s="238"/>
      <c r="E5" s="238"/>
      <c r="F5" s="238"/>
    </row>
    <row r="6" spans="1:6" ht="12" customHeight="1" x14ac:dyDescent="0.25">
      <c r="A6" s="238"/>
      <c r="B6" s="238"/>
      <c r="C6" s="238"/>
      <c r="D6" s="238"/>
      <c r="E6" s="238"/>
      <c r="F6" s="238"/>
    </row>
    <row r="7" spans="1:6" ht="11.25" customHeight="1" x14ac:dyDescent="0.25">
      <c r="A7" s="238"/>
      <c r="B7" s="238"/>
      <c r="C7" s="238"/>
      <c r="D7" s="238"/>
      <c r="E7" s="238"/>
      <c r="F7" s="238"/>
    </row>
    <row r="8" spans="1:6" ht="10.5" customHeight="1" x14ac:dyDescent="0.25">
      <c r="A8" s="238"/>
      <c r="B8" s="238"/>
      <c r="C8" s="238"/>
      <c r="D8" s="238"/>
      <c r="E8" s="238"/>
      <c r="F8" s="238"/>
    </row>
    <row r="9" spans="1:6" ht="12" customHeight="1" thickBot="1" x14ac:dyDescent="0.3">
      <c r="A9" s="143">
        <v>1</v>
      </c>
      <c r="B9" s="144">
        <v>2</v>
      </c>
      <c r="C9" s="166">
        <v>3</v>
      </c>
      <c r="D9" s="167" t="s">
        <v>11</v>
      </c>
      <c r="E9" s="167" t="s">
        <v>12</v>
      </c>
      <c r="F9" s="167" t="s">
        <v>13</v>
      </c>
    </row>
    <row r="10" spans="1:6" ht="30" customHeight="1" x14ac:dyDescent="0.25">
      <c r="A10" s="206" t="s">
        <v>25</v>
      </c>
      <c r="B10" s="207">
        <v>500</v>
      </c>
      <c r="C10" s="208" t="s">
        <v>16</v>
      </c>
      <c r="D10" s="149">
        <v>55312942.009999998</v>
      </c>
      <c r="E10" s="149">
        <v>-11598156.76</v>
      </c>
      <c r="F10" s="170">
        <v>66911098.770000003</v>
      </c>
    </row>
    <row r="11" spans="1:6" ht="12" customHeight="1" x14ac:dyDescent="0.25">
      <c r="A11" s="209" t="s">
        <v>17</v>
      </c>
      <c r="B11" s="210"/>
      <c r="C11" s="211"/>
      <c r="D11" s="212"/>
      <c r="E11" s="212"/>
      <c r="F11" s="213"/>
    </row>
    <row r="12" spans="1:6" s="117" customFormat="1" ht="22.5" x14ac:dyDescent="0.25">
      <c r="A12" s="176" t="s">
        <v>711</v>
      </c>
      <c r="B12" s="214">
        <v>520</v>
      </c>
      <c r="C12" s="215" t="s">
        <v>712</v>
      </c>
      <c r="D12" s="216">
        <v>41857434.310000002</v>
      </c>
      <c r="E12" s="216" t="s">
        <v>18</v>
      </c>
      <c r="F12" s="217">
        <v>41857434.310000002</v>
      </c>
    </row>
    <row r="13" spans="1:6" ht="23.25" x14ac:dyDescent="0.25">
      <c r="A13" s="182" t="s">
        <v>713</v>
      </c>
      <c r="B13" s="210">
        <v>520</v>
      </c>
      <c r="C13" s="211" t="s">
        <v>714</v>
      </c>
      <c r="D13" s="218">
        <v>41857434.310000002</v>
      </c>
      <c r="E13" s="218" t="s">
        <v>18</v>
      </c>
      <c r="F13" s="219">
        <v>41857434.310000002</v>
      </c>
    </row>
    <row r="14" spans="1:6" ht="23.25" x14ac:dyDescent="0.25">
      <c r="A14" s="182" t="s">
        <v>715</v>
      </c>
      <c r="B14" s="210">
        <v>520</v>
      </c>
      <c r="C14" s="211" t="s">
        <v>716</v>
      </c>
      <c r="D14" s="218">
        <v>41857434.310000002</v>
      </c>
      <c r="E14" s="218" t="s">
        <v>18</v>
      </c>
      <c r="F14" s="219">
        <v>41857434.310000002</v>
      </c>
    </row>
    <row r="15" spans="1:6" s="117" customFormat="1" ht="22.5" x14ac:dyDescent="0.25">
      <c r="A15" s="176" t="s">
        <v>768</v>
      </c>
      <c r="B15" s="214">
        <v>520</v>
      </c>
      <c r="C15" s="215" t="s">
        <v>769</v>
      </c>
      <c r="D15" s="216" t="s">
        <v>18</v>
      </c>
      <c r="E15" s="216" t="s">
        <v>18</v>
      </c>
      <c r="F15" s="217" t="s">
        <v>18</v>
      </c>
    </row>
    <row r="16" spans="1:6" ht="34.5" x14ac:dyDescent="0.25">
      <c r="A16" s="182" t="s">
        <v>770</v>
      </c>
      <c r="B16" s="210">
        <v>520</v>
      </c>
      <c r="C16" s="211" t="s">
        <v>771</v>
      </c>
      <c r="D16" s="218">
        <v>20000000</v>
      </c>
      <c r="E16" s="218" t="s">
        <v>18</v>
      </c>
      <c r="F16" s="219">
        <v>20000000</v>
      </c>
    </row>
    <row r="17" spans="1:6" ht="34.5" x14ac:dyDescent="0.25">
      <c r="A17" s="182" t="s">
        <v>772</v>
      </c>
      <c r="B17" s="210">
        <v>520</v>
      </c>
      <c r="C17" s="211" t="s">
        <v>773</v>
      </c>
      <c r="D17" s="218">
        <v>20000000</v>
      </c>
      <c r="E17" s="218" t="s">
        <v>18</v>
      </c>
      <c r="F17" s="219">
        <v>20000000</v>
      </c>
    </row>
    <row r="18" spans="1:6" ht="34.5" x14ac:dyDescent="0.25">
      <c r="A18" s="182" t="s">
        <v>774</v>
      </c>
      <c r="B18" s="210">
        <v>520</v>
      </c>
      <c r="C18" s="211" t="s">
        <v>775</v>
      </c>
      <c r="D18" s="218">
        <v>-20000000</v>
      </c>
      <c r="E18" s="218" t="s">
        <v>18</v>
      </c>
      <c r="F18" s="219">
        <v>-20000000</v>
      </c>
    </row>
    <row r="19" spans="1:6" ht="34.5" x14ac:dyDescent="0.25">
      <c r="A19" s="182" t="s">
        <v>776</v>
      </c>
      <c r="B19" s="210">
        <v>520</v>
      </c>
      <c r="C19" s="211" t="s">
        <v>777</v>
      </c>
      <c r="D19" s="218">
        <v>-20000000</v>
      </c>
      <c r="E19" s="218" t="s">
        <v>18</v>
      </c>
      <c r="F19" s="219">
        <v>-20000000</v>
      </c>
    </row>
    <row r="20" spans="1:6" s="117" customFormat="1" ht="22.5" x14ac:dyDescent="0.25">
      <c r="A20" s="220" t="s">
        <v>717</v>
      </c>
      <c r="B20" s="214">
        <v>700</v>
      </c>
      <c r="C20" s="215" t="s">
        <v>718</v>
      </c>
      <c r="D20" s="216">
        <v>13455507.699999999</v>
      </c>
      <c r="E20" s="216">
        <v>-11598156.76</v>
      </c>
      <c r="F20" s="217">
        <v>25053664.460000001</v>
      </c>
    </row>
    <row r="21" spans="1:6" s="117" customFormat="1" x14ac:dyDescent="0.25">
      <c r="A21" s="176" t="s">
        <v>719</v>
      </c>
      <c r="B21" s="214">
        <v>710</v>
      </c>
      <c r="C21" s="215" t="s">
        <v>720</v>
      </c>
      <c r="D21" s="216">
        <v>-822753211.47000003</v>
      </c>
      <c r="E21" s="216">
        <v>-317951541.24000001</v>
      </c>
      <c r="F21" s="221" t="s">
        <v>57</v>
      </c>
    </row>
    <row r="22" spans="1:6" x14ac:dyDescent="0.25">
      <c r="A22" s="182" t="s">
        <v>721</v>
      </c>
      <c r="B22" s="210">
        <v>710</v>
      </c>
      <c r="C22" s="211" t="s">
        <v>722</v>
      </c>
      <c r="D22" s="218">
        <v>-822753211.47000003</v>
      </c>
      <c r="E22" s="218">
        <v>-317951541.24000001</v>
      </c>
      <c r="F22" s="222" t="s">
        <v>57</v>
      </c>
    </row>
    <row r="23" spans="1:6" x14ac:dyDescent="0.25">
      <c r="A23" s="182" t="s">
        <v>723</v>
      </c>
      <c r="B23" s="210">
        <v>710</v>
      </c>
      <c r="C23" s="211" t="s">
        <v>724</v>
      </c>
      <c r="D23" s="218">
        <v>-822753211.47000003</v>
      </c>
      <c r="E23" s="218">
        <v>-317951541.24000001</v>
      </c>
      <c r="F23" s="222" t="s">
        <v>57</v>
      </c>
    </row>
    <row r="24" spans="1:6" ht="23.25" x14ac:dyDescent="0.25">
      <c r="A24" s="182" t="s">
        <v>725</v>
      </c>
      <c r="B24" s="210">
        <v>710</v>
      </c>
      <c r="C24" s="211" t="s">
        <v>726</v>
      </c>
      <c r="D24" s="218">
        <v>-822753211.47000003</v>
      </c>
      <c r="E24" s="218">
        <v>-317951541.24000001</v>
      </c>
      <c r="F24" s="222" t="s">
        <v>57</v>
      </c>
    </row>
    <row r="25" spans="1:6" s="117" customFormat="1" x14ac:dyDescent="0.25">
      <c r="A25" s="176" t="s">
        <v>727</v>
      </c>
      <c r="B25" s="214">
        <v>720</v>
      </c>
      <c r="C25" s="223" t="s">
        <v>728</v>
      </c>
      <c r="D25" s="216">
        <v>836208719.16999996</v>
      </c>
      <c r="E25" s="216">
        <v>306353384.48000002</v>
      </c>
      <c r="F25" s="221" t="s">
        <v>57</v>
      </c>
    </row>
    <row r="26" spans="1:6" x14ac:dyDescent="0.25">
      <c r="A26" s="182" t="s">
        <v>729</v>
      </c>
      <c r="B26" s="210">
        <v>720</v>
      </c>
      <c r="C26" s="224" t="s">
        <v>730</v>
      </c>
      <c r="D26" s="218">
        <v>836208719.16999996</v>
      </c>
      <c r="E26" s="218">
        <v>306353384.48000002</v>
      </c>
      <c r="F26" s="222" t="s">
        <v>57</v>
      </c>
    </row>
    <row r="27" spans="1:6" x14ac:dyDescent="0.25">
      <c r="A27" s="182" t="s">
        <v>731</v>
      </c>
      <c r="B27" s="210">
        <v>720</v>
      </c>
      <c r="C27" s="224" t="s">
        <v>732</v>
      </c>
      <c r="D27" s="218">
        <v>836208719.16999996</v>
      </c>
      <c r="E27" s="218">
        <v>306353384.48000002</v>
      </c>
      <c r="F27" s="222" t="s">
        <v>57</v>
      </c>
    </row>
    <row r="28" spans="1:6" ht="24" thickBot="1" x14ac:dyDescent="0.3">
      <c r="A28" s="182" t="s">
        <v>733</v>
      </c>
      <c r="B28" s="210">
        <v>720</v>
      </c>
      <c r="C28" s="224" t="s">
        <v>734</v>
      </c>
      <c r="D28" s="218">
        <v>836208719.16999996</v>
      </c>
      <c r="E28" s="218">
        <v>306353384.48000002</v>
      </c>
      <c r="F28" s="222" t="s">
        <v>57</v>
      </c>
    </row>
    <row r="29" spans="1:6" ht="10.5" customHeight="1" x14ac:dyDescent="0.25">
      <c r="A29" s="225"/>
      <c r="B29" s="226"/>
      <c r="C29" s="227"/>
      <c r="D29" s="228"/>
      <c r="E29" s="229"/>
      <c r="F29" s="229"/>
    </row>
    <row r="30" spans="1:6" x14ac:dyDescent="0.25">
      <c r="A30" s="230"/>
      <c r="B30" s="231" t="s">
        <v>1256</v>
      </c>
      <c r="C30" s="230"/>
      <c r="D30" s="129"/>
      <c r="E30" s="232"/>
      <c r="F30" s="232"/>
    </row>
  </sheetData>
  <mergeCells count="7">
    <mergeCell ref="A2:F2"/>
    <mergeCell ref="A4:A8"/>
    <mergeCell ref="B4:B8"/>
    <mergeCell ref="C4:C8"/>
    <mergeCell ref="D4:D8"/>
    <mergeCell ref="E4:E8"/>
    <mergeCell ref="F4:F8"/>
  </mergeCells>
  <pageMargins left="0.70833330000000005" right="0.26" top="0.74791660000000004" bottom="0.74791660000000004" header="0.3152778" footer="0.3152778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="75" zoomScaleNormal="75" workbookViewId="0">
      <pane xSplit="4" ySplit="12" topLeftCell="E16" activePane="bottomRight" state="frozen"/>
      <selection activeCell="K26" sqref="K26"/>
      <selection pane="topRight" activeCell="K26" sqref="K26"/>
      <selection pane="bottomLeft" activeCell="K26" sqref="K26"/>
      <selection pane="bottomRight" activeCell="F11" sqref="F11"/>
    </sheetView>
  </sheetViews>
  <sheetFormatPr defaultRowHeight="15" x14ac:dyDescent="0.25"/>
  <cols>
    <col min="1" max="1" width="17.85546875" customWidth="1"/>
    <col min="2" max="2" width="39.28515625" customWidth="1"/>
    <col min="3" max="3" width="25.140625" customWidth="1"/>
    <col min="4" max="4" width="10.5703125" customWidth="1"/>
    <col min="5" max="5" width="21.28515625" customWidth="1"/>
    <col min="6" max="6" width="19.85546875" customWidth="1"/>
    <col min="7" max="7" width="16.140625" customWidth="1"/>
    <col min="8" max="8" width="18.140625" customWidth="1"/>
  </cols>
  <sheetData>
    <row r="1" spans="1:8" ht="15.75" x14ac:dyDescent="0.25">
      <c r="A1" s="3"/>
      <c r="B1" s="3"/>
      <c r="C1" s="4"/>
      <c r="D1" s="3"/>
      <c r="H1" s="1" t="s">
        <v>29</v>
      </c>
    </row>
    <row r="2" spans="1:8" ht="15.75" x14ac:dyDescent="0.25">
      <c r="A2" s="3"/>
      <c r="B2" s="3"/>
      <c r="C2" s="4"/>
      <c r="D2" s="3"/>
      <c r="H2" s="1" t="s">
        <v>965</v>
      </c>
    </row>
    <row r="3" spans="1:8" ht="15.75" x14ac:dyDescent="0.25">
      <c r="A3" s="3"/>
      <c r="B3" s="3"/>
      <c r="C3" s="4"/>
      <c r="D3" s="3"/>
      <c r="H3" s="1" t="s">
        <v>966</v>
      </c>
    </row>
    <row r="4" spans="1:8" s="18" customFormat="1" ht="15.75" x14ac:dyDescent="0.25">
      <c r="A4" s="19"/>
      <c r="B4" s="19"/>
      <c r="C4" s="20"/>
      <c r="D4" s="19"/>
      <c r="H4" s="1" t="s">
        <v>26</v>
      </c>
    </row>
    <row r="5" spans="1:8" ht="15.75" x14ac:dyDescent="0.25">
      <c r="A5" s="3"/>
      <c r="B5" s="1"/>
      <c r="C5" s="1"/>
      <c r="D5" s="3"/>
      <c r="H5" s="118" t="s">
        <v>1259</v>
      </c>
    </row>
    <row r="6" spans="1:8" x14ac:dyDescent="0.25">
      <c r="A6" s="5"/>
      <c r="B6" s="2"/>
      <c r="C6" s="6"/>
      <c r="D6" s="5"/>
      <c r="E6" s="5"/>
    </row>
    <row r="7" spans="1:8" ht="57.75" customHeight="1" x14ac:dyDescent="0.25">
      <c r="A7" s="240" t="s">
        <v>1130</v>
      </c>
      <c r="B7" s="240"/>
      <c r="C7" s="240"/>
      <c r="D7" s="240"/>
      <c r="E7" s="240"/>
      <c r="F7" s="240"/>
      <c r="G7" s="240"/>
      <c r="H7" s="240"/>
    </row>
    <row r="8" spans="1:8" s="18" customFormat="1" ht="18" x14ac:dyDescent="0.25">
      <c r="A8" s="241" t="s">
        <v>1141</v>
      </c>
      <c r="B8" s="241"/>
      <c r="C8" s="241"/>
      <c r="D8" s="241"/>
      <c r="E8" s="241"/>
      <c r="F8" s="241"/>
      <c r="G8" s="241"/>
      <c r="H8" s="241"/>
    </row>
    <row r="9" spans="1:8" x14ac:dyDescent="0.25">
      <c r="A9" s="7" t="s">
        <v>30</v>
      </c>
      <c r="B9" s="7"/>
      <c r="C9" s="7"/>
      <c r="D9" s="7"/>
      <c r="E9" s="7"/>
      <c r="F9" s="7"/>
      <c r="G9" s="7"/>
      <c r="H9" s="7"/>
    </row>
    <row r="10" spans="1:8" x14ac:dyDescent="0.25">
      <c r="A10" s="242" t="s">
        <v>31</v>
      </c>
      <c r="B10" s="242"/>
      <c r="C10" s="242"/>
      <c r="D10" s="242"/>
      <c r="E10" s="242"/>
      <c r="F10" s="242"/>
      <c r="G10" s="242"/>
      <c r="H10" s="242"/>
    </row>
    <row r="11" spans="1:8" x14ac:dyDescent="0.25">
      <c r="A11" s="8" t="s">
        <v>28</v>
      </c>
      <c r="B11" s="8"/>
      <c r="C11" s="9"/>
      <c r="D11" s="9"/>
      <c r="E11" s="10"/>
    </row>
    <row r="12" spans="1:8" s="13" customFormat="1" ht="56.25" x14ac:dyDescent="0.2">
      <c r="A12" s="11" t="s">
        <v>33</v>
      </c>
      <c r="B12" s="11" t="s">
        <v>32</v>
      </c>
      <c r="C12" s="11" t="s">
        <v>778</v>
      </c>
      <c r="D12" s="11" t="s">
        <v>34</v>
      </c>
      <c r="E12" s="12" t="s">
        <v>974</v>
      </c>
      <c r="F12" s="12" t="s">
        <v>975</v>
      </c>
      <c r="G12" s="12" t="s">
        <v>35</v>
      </c>
      <c r="H12" s="12" t="s">
        <v>735</v>
      </c>
    </row>
    <row r="13" spans="1:8" ht="45" x14ac:dyDescent="0.25">
      <c r="A13" s="15"/>
      <c r="B13" s="14" t="s">
        <v>37</v>
      </c>
      <c r="C13" s="14" t="s">
        <v>36</v>
      </c>
      <c r="D13" s="52" t="s">
        <v>38</v>
      </c>
      <c r="E13" s="16">
        <v>7400000</v>
      </c>
      <c r="F13" s="16">
        <v>3162029.2</v>
      </c>
      <c r="G13" s="16">
        <v>0</v>
      </c>
      <c r="H13" s="16">
        <f t="shared" ref="H13" si="0">F13-G13</f>
        <v>3162029.2</v>
      </c>
    </row>
    <row r="14" spans="1:8" ht="180" x14ac:dyDescent="0.25">
      <c r="A14" s="15" t="s">
        <v>1143</v>
      </c>
      <c r="B14" s="14" t="s">
        <v>976</v>
      </c>
      <c r="C14" s="53" t="s">
        <v>977</v>
      </c>
      <c r="D14" s="52" t="s">
        <v>978</v>
      </c>
      <c r="E14" s="16"/>
      <c r="F14" s="16">
        <v>500000</v>
      </c>
      <c r="G14" s="16">
        <v>500000</v>
      </c>
      <c r="H14" s="16">
        <f>F14-G14</f>
        <v>0</v>
      </c>
    </row>
    <row r="15" spans="1:8" ht="195" x14ac:dyDescent="0.25">
      <c r="A15" s="15" t="s">
        <v>1144</v>
      </c>
      <c r="B15" s="14" t="s">
        <v>1142</v>
      </c>
      <c r="C15" s="53" t="s">
        <v>977</v>
      </c>
      <c r="D15" s="52" t="s">
        <v>978</v>
      </c>
      <c r="E15" s="16"/>
      <c r="F15" s="16">
        <v>1000000</v>
      </c>
      <c r="G15" s="16">
        <v>1000000</v>
      </c>
      <c r="H15" s="16">
        <f t="shared" ref="H15:H17" si="1">F15-G15</f>
        <v>0</v>
      </c>
    </row>
    <row r="16" spans="1:8" ht="195" x14ac:dyDescent="0.25">
      <c r="A16" s="15" t="s">
        <v>1146</v>
      </c>
      <c r="B16" s="14" t="s">
        <v>1145</v>
      </c>
      <c r="C16" s="53" t="s">
        <v>977</v>
      </c>
      <c r="D16" s="52" t="s">
        <v>978</v>
      </c>
      <c r="E16" s="16"/>
      <c r="F16" s="16">
        <v>1000000</v>
      </c>
      <c r="G16" s="16">
        <v>1000000</v>
      </c>
      <c r="H16" s="16">
        <f t="shared" si="1"/>
        <v>0</v>
      </c>
    </row>
    <row r="17" spans="1:8" ht="195" x14ac:dyDescent="0.25">
      <c r="A17" s="15" t="s">
        <v>1147</v>
      </c>
      <c r="B17" s="14" t="s">
        <v>1148</v>
      </c>
      <c r="C17" s="53" t="s">
        <v>1149</v>
      </c>
      <c r="D17" s="52" t="s">
        <v>1150</v>
      </c>
      <c r="E17" s="16"/>
      <c r="F17" s="16">
        <v>1737970.8</v>
      </c>
      <c r="G17" s="16">
        <v>0</v>
      </c>
      <c r="H17" s="16">
        <f t="shared" si="1"/>
        <v>1737970.8</v>
      </c>
    </row>
    <row r="18" spans="1:8" ht="37.5" customHeight="1" x14ac:dyDescent="0.25">
      <c r="A18" s="47" t="s">
        <v>39</v>
      </c>
      <c r="B18" s="47"/>
      <c r="C18" s="47"/>
      <c r="D18" s="54"/>
      <c r="E18" s="17">
        <f>SUM(E13:E17)</f>
        <v>7400000</v>
      </c>
      <c r="F18" s="17">
        <f t="shared" ref="F18:H18" si="2">SUM(F13:F17)</f>
        <v>7400000</v>
      </c>
      <c r="G18" s="17">
        <f t="shared" si="2"/>
        <v>2500000</v>
      </c>
      <c r="H18" s="17">
        <f t="shared" si="2"/>
        <v>4900000</v>
      </c>
    </row>
  </sheetData>
  <mergeCells count="3">
    <mergeCell ref="A7:H7"/>
    <mergeCell ref="A8:H8"/>
    <mergeCell ref="A10:H10"/>
  </mergeCells>
  <pageMargins left="1.1811023622047243" right="0.39370078740157483" top="0" bottom="0" header="0" footer="0"/>
  <pageSetup paperSize="9" scale="76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workbookViewId="0">
      <selection activeCell="A15" sqref="A15"/>
    </sheetView>
  </sheetViews>
  <sheetFormatPr defaultRowHeight="15" x14ac:dyDescent="0.25"/>
  <cols>
    <col min="1" max="1" width="67.5703125" style="21" customWidth="1"/>
    <col min="2" max="2" width="14" style="21" customWidth="1"/>
    <col min="3" max="3" width="13.85546875" style="21" customWidth="1"/>
    <col min="4" max="4" width="13.7109375" style="21" customWidth="1"/>
    <col min="5" max="5" width="10.5703125" style="21" customWidth="1"/>
    <col min="6" max="16384" width="9.140625" style="21"/>
  </cols>
  <sheetData>
    <row r="1" spans="1:4" ht="15.75" x14ac:dyDescent="0.25">
      <c r="D1" s="1" t="s">
        <v>40</v>
      </c>
    </row>
    <row r="2" spans="1:4" ht="15.75" x14ac:dyDescent="0.25">
      <c r="D2" s="1" t="s">
        <v>965</v>
      </c>
    </row>
    <row r="3" spans="1:4" ht="15.75" x14ac:dyDescent="0.25">
      <c r="D3" s="1" t="s">
        <v>966</v>
      </c>
    </row>
    <row r="4" spans="1:4" ht="15.75" x14ac:dyDescent="0.25">
      <c r="D4" s="1" t="s">
        <v>26</v>
      </c>
    </row>
    <row r="5" spans="1:4" x14ac:dyDescent="0.25">
      <c r="D5" s="118" t="s">
        <v>1258</v>
      </c>
    </row>
    <row r="7" spans="1:4" ht="54.75" customHeight="1" x14ac:dyDescent="0.25">
      <c r="A7" s="243" t="s">
        <v>1132</v>
      </c>
      <c r="B7" s="244"/>
      <c r="C7" s="244"/>
      <c r="D7" s="244"/>
    </row>
    <row r="8" spans="1:4" ht="21.75" customHeight="1" x14ac:dyDescent="0.25">
      <c r="A8" s="245" t="s">
        <v>1135</v>
      </c>
      <c r="B8" s="245"/>
      <c r="C8" s="245"/>
      <c r="D8" s="245"/>
    </row>
    <row r="9" spans="1:4" ht="15.75" x14ac:dyDescent="0.25">
      <c r="A9" s="45"/>
      <c r="B9" s="45"/>
      <c r="C9" s="45"/>
      <c r="D9" s="45"/>
    </row>
    <row r="10" spans="1:4" s="22" customFormat="1" x14ac:dyDescent="0.25">
      <c r="A10" s="246" t="s">
        <v>30</v>
      </c>
      <c r="B10" s="246"/>
      <c r="C10" s="246"/>
      <c r="D10" s="246"/>
    </row>
    <row r="11" spans="1:4" s="22" customFormat="1" x14ac:dyDescent="0.25">
      <c r="A11" s="247" t="s">
        <v>41</v>
      </c>
      <c r="B11" s="247"/>
      <c r="C11" s="247"/>
      <c r="D11" s="247"/>
    </row>
    <row r="12" spans="1:4" x14ac:dyDescent="0.25">
      <c r="A12" s="23"/>
      <c r="B12" s="23"/>
      <c r="C12" s="23"/>
      <c r="D12" s="23"/>
    </row>
    <row r="13" spans="1:4" ht="15.75" thickBot="1" x14ac:dyDescent="0.3">
      <c r="A13" s="24" t="s">
        <v>28</v>
      </c>
      <c r="B13" s="25"/>
      <c r="C13" s="26"/>
      <c r="D13" s="27"/>
    </row>
    <row r="14" spans="1:4" ht="34.5" thickBot="1" x14ac:dyDescent="0.3">
      <c r="A14" s="55" t="s">
        <v>5</v>
      </c>
      <c r="B14" s="56" t="s">
        <v>8</v>
      </c>
      <c r="C14" s="57" t="s">
        <v>9</v>
      </c>
      <c r="D14" s="58" t="s">
        <v>967</v>
      </c>
    </row>
    <row r="15" spans="1:4" ht="24" customHeight="1" thickBot="1" x14ac:dyDescent="0.3">
      <c r="A15" s="59" t="s">
        <v>968</v>
      </c>
      <c r="B15" s="60">
        <v>4171039.5</v>
      </c>
      <c r="C15" s="61">
        <v>4171039.5</v>
      </c>
      <c r="D15" s="62">
        <f>B15-C15</f>
        <v>0</v>
      </c>
    </row>
    <row r="16" spans="1:4" ht="24" x14ac:dyDescent="0.25">
      <c r="A16" s="63" t="s">
        <v>42</v>
      </c>
      <c r="B16" s="64">
        <f>B18+B23</f>
        <v>81120633.370000005</v>
      </c>
      <c r="C16" s="65">
        <f>C18+C23</f>
        <v>10187398.510000002</v>
      </c>
      <c r="D16" s="66">
        <f t="shared" ref="D16:D43" si="0">B16-C16</f>
        <v>70933234.859999999</v>
      </c>
    </row>
    <row r="17" spans="1:4" s="28" customFormat="1" ht="12.75" x14ac:dyDescent="0.25">
      <c r="A17" s="67" t="s">
        <v>17</v>
      </c>
      <c r="B17" s="60"/>
      <c r="C17" s="68"/>
      <c r="D17" s="69">
        <f t="shared" si="0"/>
        <v>0</v>
      </c>
    </row>
    <row r="18" spans="1:4" s="29" customFormat="1" ht="20.25" customHeight="1" x14ac:dyDescent="0.25">
      <c r="A18" s="70" t="s">
        <v>43</v>
      </c>
      <c r="B18" s="71">
        <f>B27-B15</f>
        <v>23383576.810000002</v>
      </c>
      <c r="C18" s="72">
        <f>SUM(C19:C22)</f>
        <v>10187398.510000002</v>
      </c>
      <c r="D18" s="73">
        <f t="shared" si="0"/>
        <v>13196178.300000001</v>
      </c>
    </row>
    <row r="19" spans="1:4" s="29" customFormat="1" ht="17.25" customHeight="1" x14ac:dyDescent="0.25">
      <c r="A19" s="74" t="s">
        <v>44</v>
      </c>
      <c r="B19" s="75">
        <f>ROUND(IF((B27-B20-B21-B22-B15)&lt;(B46*30%),(B27-B20-B21-B22-B15)),2)</f>
        <v>12909276.810000001</v>
      </c>
      <c r="C19" s="76">
        <f>ROUND(C46*B47/100,2)</f>
        <v>5647658.5700000003</v>
      </c>
      <c r="D19" s="77">
        <f t="shared" si="0"/>
        <v>7261618.2400000002</v>
      </c>
    </row>
    <row r="20" spans="1:4" s="29" customFormat="1" ht="48" x14ac:dyDescent="0.25">
      <c r="A20" s="74" t="s">
        <v>931</v>
      </c>
      <c r="B20" s="78">
        <v>10474300</v>
      </c>
      <c r="C20" s="79">
        <v>4539739.9400000004</v>
      </c>
      <c r="D20" s="80">
        <f t="shared" si="0"/>
        <v>5934560.0599999996</v>
      </c>
    </row>
    <row r="21" spans="1:4" s="29" customFormat="1" ht="36" x14ac:dyDescent="0.25">
      <c r="A21" s="74" t="s">
        <v>45</v>
      </c>
      <c r="B21" s="81">
        <v>0</v>
      </c>
      <c r="C21" s="82">
        <v>0</v>
      </c>
      <c r="D21" s="83">
        <f t="shared" si="0"/>
        <v>0</v>
      </c>
    </row>
    <row r="22" spans="1:4" s="28" customFormat="1" ht="24" x14ac:dyDescent="0.25">
      <c r="A22" s="67" t="s">
        <v>60</v>
      </c>
      <c r="B22" s="84">
        <v>0</v>
      </c>
      <c r="C22" s="85">
        <v>0</v>
      </c>
      <c r="D22" s="86">
        <f t="shared" si="0"/>
        <v>0</v>
      </c>
    </row>
    <row r="23" spans="1:4" s="29" customFormat="1" ht="20.25" customHeight="1" x14ac:dyDescent="0.25">
      <c r="A23" s="70" t="s">
        <v>46</v>
      </c>
      <c r="B23" s="87">
        <f>B24</f>
        <v>57737056.560000002</v>
      </c>
      <c r="C23" s="72">
        <f>C24</f>
        <v>0</v>
      </c>
      <c r="D23" s="73">
        <f t="shared" si="0"/>
        <v>57737056.560000002</v>
      </c>
    </row>
    <row r="24" spans="1:4" ht="24.75" thickBot="1" x14ac:dyDescent="0.3">
      <c r="A24" s="88" t="s">
        <v>61</v>
      </c>
      <c r="B24" s="89">
        <f>B37</f>
        <v>57737056.560000002</v>
      </c>
      <c r="C24" s="90">
        <f>C37</f>
        <v>0</v>
      </c>
      <c r="D24" s="91">
        <f t="shared" si="0"/>
        <v>57737056.560000002</v>
      </c>
    </row>
    <row r="25" spans="1:4" ht="21" customHeight="1" x14ac:dyDescent="0.25">
      <c r="A25" s="63" t="s">
        <v>47</v>
      </c>
      <c r="B25" s="92">
        <f>B27+B37</f>
        <v>85291672.870000005</v>
      </c>
      <c r="C25" s="65">
        <f>C27+C37</f>
        <v>3332387.39</v>
      </c>
      <c r="D25" s="66">
        <f t="shared" si="0"/>
        <v>81959285.480000004</v>
      </c>
    </row>
    <row r="26" spans="1:4" s="28" customFormat="1" ht="12.75" x14ac:dyDescent="0.25">
      <c r="A26" s="74" t="s">
        <v>17</v>
      </c>
      <c r="B26" s="93"/>
      <c r="C26" s="68"/>
      <c r="D26" s="69">
        <f t="shared" si="0"/>
        <v>0</v>
      </c>
    </row>
    <row r="27" spans="1:4" ht="25.5" customHeight="1" x14ac:dyDescent="0.25">
      <c r="A27" s="70" t="s">
        <v>930</v>
      </c>
      <c r="B27" s="87">
        <f>SUM(B28:B36)</f>
        <v>27554616.310000002</v>
      </c>
      <c r="C27" s="72">
        <f>SUM(C28:C36)</f>
        <v>3332387.39</v>
      </c>
      <c r="D27" s="73">
        <f t="shared" si="0"/>
        <v>24222228.920000002</v>
      </c>
    </row>
    <row r="28" spans="1:4" x14ac:dyDescent="0.25">
      <c r="A28" s="94" t="s">
        <v>969</v>
      </c>
      <c r="B28" s="81">
        <v>80000</v>
      </c>
      <c r="C28" s="82">
        <v>0</v>
      </c>
      <c r="D28" s="83">
        <f t="shared" si="0"/>
        <v>80000</v>
      </c>
    </row>
    <row r="29" spans="1:4" ht="48" x14ac:dyDescent="0.25">
      <c r="A29" s="94" t="s">
        <v>1140</v>
      </c>
      <c r="B29" s="81">
        <v>19411253</v>
      </c>
      <c r="C29" s="82">
        <v>3332387.39</v>
      </c>
      <c r="D29" s="83">
        <f t="shared" si="0"/>
        <v>16078865.609999999</v>
      </c>
    </row>
    <row r="30" spans="1:4" ht="24" x14ac:dyDescent="0.25">
      <c r="A30" s="94" t="s">
        <v>970</v>
      </c>
      <c r="B30" s="81">
        <v>3209400</v>
      </c>
      <c r="C30" s="82">
        <v>0</v>
      </c>
      <c r="D30" s="83">
        <f t="shared" si="0"/>
        <v>3209400</v>
      </c>
    </row>
    <row r="31" spans="1:4" s="30" customFormat="1" ht="24" x14ac:dyDescent="0.25">
      <c r="A31" s="94" t="s">
        <v>58</v>
      </c>
      <c r="B31" s="81">
        <v>725341.17</v>
      </c>
      <c r="C31" s="82">
        <v>0</v>
      </c>
      <c r="D31" s="83">
        <f>B31-C31</f>
        <v>725341.17</v>
      </c>
    </row>
    <row r="32" spans="1:4" s="28" customFormat="1" ht="36" x14ac:dyDescent="0.25">
      <c r="A32" s="94" t="s">
        <v>971</v>
      </c>
      <c r="B32" s="81">
        <v>204400</v>
      </c>
      <c r="C32" s="82">
        <v>0</v>
      </c>
      <c r="D32" s="83">
        <f>B32-C32</f>
        <v>204400</v>
      </c>
    </row>
    <row r="33" spans="1:4" s="28" customFormat="1" ht="36" x14ac:dyDescent="0.25">
      <c r="A33" s="94" t="s">
        <v>972</v>
      </c>
      <c r="B33" s="81">
        <v>2470502.14</v>
      </c>
      <c r="C33" s="82">
        <v>0</v>
      </c>
      <c r="D33" s="83">
        <f>B33-C33</f>
        <v>2470502.14</v>
      </c>
    </row>
    <row r="34" spans="1:4" s="28" customFormat="1" ht="36" x14ac:dyDescent="0.25">
      <c r="A34" s="94" t="s">
        <v>973</v>
      </c>
      <c r="B34" s="81">
        <v>137930</v>
      </c>
      <c r="C34" s="82">
        <v>0</v>
      </c>
      <c r="D34" s="83">
        <f t="shared" ref="D34:D35" si="1">B34-C34</f>
        <v>137930</v>
      </c>
    </row>
    <row r="35" spans="1:4" s="28" customFormat="1" ht="24" x14ac:dyDescent="0.25">
      <c r="A35" s="94" t="s">
        <v>1137</v>
      </c>
      <c r="B35" s="81">
        <v>1052632</v>
      </c>
      <c r="C35" s="82">
        <v>0</v>
      </c>
      <c r="D35" s="83">
        <f t="shared" si="1"/>
        <v>1052632</v>
      </c>
    </row>
    <row r="36" spans="1:4" s="28" customFormat="1" ht="24.75" thickBot="1" x14ac:dyDescent="0.3">
      <c r="A36" s="88" t="s">
        <v>1138</v>
      </c>
      <c r="B36" s="81">
        <v>263158</v>
      </c>
      <c r="C36" s="82">
        <v>0</v>
      </c>
      <c r="D36" s="83">
        <f>B36-C36</f>
        <v>263158</v>
      </c>
    </row>
    <row r="37" spans="1:4" ht="17.25" customHeight="1" x14ac:dyDescent="0.25">
      <c r="A37" s="70" t="s">
        <v>1136</v>
      </c>
      <c r="B37" s="87">
        <f>SUM(B38:B43)</f>
        <v>57737056.560000002</v>
      </c>
      <c r="C37" s="72">
        <f>SUM(C38:C43)</f>
        <v>0</v>
      </c>
      <c r="D37" s="95">
        <f t="shared" si="0"/>
        <v>57737056.560000002</v>
      </c>
    </row>
    <row r="38" spans="1:4" s="31" customFormat="1" ht="24" x14ac:dyDescent="0.25">
      <c r="A38" s="94" t="s">
        <v>58</v>
      </c>
      <c r="B38" s="113">
        <v>13781481.48</v>
      </c>
      <c r="C38" s="96">
        <v>0</v>
      </c>
      <c r="D38" s="97">
        <f t="shared" si="0"/>
        <v>13781481.48</v>
      </c>
    </row>
    <row r="39" spans="1:4" s="31" customFormat="1" ht="36" x14ac:dyDescent="0.25">
      <c r="A39" s="94" t="s">
        <v>971</v>
      </c>
      <c r="B39" s="98">
        <v>2715423.3</v>
      </c>
      <c r="C39" s="99">
        <v>0</v>
      </c>
      <c r="D39" s="100">
        <f t="shared" si="0"/>
        <v>2715423.3</v>
      </c>
    </row>
    <row r="40" spans="1:4" s="31" customFormat="1" ht="36" x14ac:dyDescent="0.25">
      <c r="A40" s="94" t="s">
        <v>972</v>
      </c>
      <c r="B40" s="81">
        <v>2585454.06</v>
      </c>
      <c r="C40" s="82">
        <v>0</v>
      </c>
      <c r="D40" s="83">
        <f t="shared" si="0"/>
        <v>2585454.06</v>
      </c>
    </row>
    <row r="41" spans="1:4" s="31" customFormat="1" ht="36" x14ac:dyDescent="0.25">
      <c r="A41" s="94" t="s">
        <v>973</v>
      </c>
      <c r="B41" s="81">
        <v>13654697.720000001</v>
      </c>
      <c r="C41" s="82">
        <v>0</v>
      </c>
      <c r="D41" s="83">
        <f t="shared" ref="D41:D42" si="2">B41-C41</f>
        <v>13654697.720000001</v>
      </c>
    </row>
    <row r="42" spans="1:4" s="31" customFormat="1" ht="24" x14ac:dyDescent="0.25">
      <c r="A42" s="94" t="s">
        <v>1137</v>
      </c>
      <c r="B42" s="81">
        <v>20000000</v>
      </c>
      <c r="C42" s="82">
        <v>0</v>
      </c>
      <c r="D42" s="83">
        <f t="shared" si="2"/>
        <v>20000000</v>
      </c>
    </row>
    <row r="43" spans="1:4" s="31" customFormat="1" ht="24.75" thickBot="1" x14ac:dyDescent="0.3">
      <c r="A43" s="88" t="s">
        <v>1138</v>
      </c>
      <c r="B43" s="101">
        <v>5000000</v>
      </c>
      <c r="C43" s="102">
        <v>0</v>
      </c>
      <c r="D43" s="103">
        <f t="shared" si="0"/>
        <v>5000000</v>
      </c>
    </row>
    <row r="44" spans="1:4" s="31" customFormat="1" ht="24.75" thickBot="1" x14ac:dyDescent="0.3">
      <c r="A44" s="104" t="s">
        <v>1139</v>
      </c>
      <c r="B44" s="105">
        <f>B15+B16-B25</f>
        <v>0</v>
      </c>
      <c r="C44" s="106">
        <f>MAX(C15+C16-C25,0)</f>
        <v>11026050.620000001</v>
      </c>
      <c r="D44" s="107">
        <f>MAX(D15+D16-D25,0)</f>
        <v>0</v>
      </c>
    </row>
    <row r="45" spans="1:4" ht="15.75" x14ac:dyDescent="0.25">
      <c r="A45" s="108" t="s">
        <v>48</v>
      </c>
      <c r="B45" s="109"/>
      <c r="C45" s="109"/>
      <c r="D45" s="109"/>
    </row>
    <row r="46" spans="1:4" x14ac:dyDescent="0.25">
      <c r="A46" s="110" t="s">
        <v>44</v>
      </c>
      <c r="B46" s="119">
        <v>257883300</v>
      </c>
      <c r="C46" s="119">
        <v>112820945.18000001</v>
      </c>
      <c r="D46" s="109"/>
    </row>
    <row r="47" spans="1:4" ht="30" x14ac:dyDescent="0.25">
      <c r="A47" s="110" t="s">
        <v>62</v>
      </c>
      <c r="B47" s="112">
        <f>ROUND(B19/B46*100,5)</f>
        <v>5.0058600000000002</v>
      </c>
      <c r="C47" s="112">
        <f>ROUND(C19/C46*100,5)</f>
        <v>5.0058600000000002</v>
      </c>
      <c r="D47" s="109"/>
    </row>
    <row r="48" spans="1:4" ht="30" x14ac:dyDescent="0.25">
      <c r="A48" s="110" t="s">
        <v>49</v>
      </c>
      <c r="B48" s="111">
        <f>ROUND(B46*B47/100,2)</f>
        <v>12909276.960000001</v>
      </c>
      <c r="C48" s="111">
        <f>C46*C47/100</f>
        <v>5647658.5663875481</v>
      </c>
      <c r="D48" s="109"/>
    </row>
  </sheetData>
  <mergeCells count="4">
    <mergeCell ref="A7:D7"/>
    <mergeCell ref="A8:D8"/>
    <mergeCell ref="A10:D10"/>
    <mergeCell ref="A11:D11"/>
  </mergeCells>
  <conditionalFormatting sqref="D25 C15 B39:B40 C17:D17 C26:D26 C44 B28:B33 B43 B36">
    <cfRule type="cellIs" dxfId="3" priority="4" stopIfTrue="1" operator="equal">
      <formula>0</formula>
    </cfRule>
  </conditionalFormatting>
  <conditionalFormatting sqref="D19:D20">
    <cfRule type="cellIs" dxfId="2" priority="3" stopIfTrue="1" operator="equal">
      <formula>0</formula>
    </cfRule>
  </conditionalFormatting>
  <conditionalFormatting sqref="B41:B42">
    <cfRule type="cellIs" dxfId="1" priority="2" stopIfTrue="1" operator="equal">
      <formula>0</formula>
    </cfRule>
  </conditionalFormatting>
  <conditionalFormatting sqref="B34:B35">
    <cfRule type="cellIs" dxfId="0" priority="1" stopIfTrue="1" operator="equal">
      <formula>0</formula>
    </cfRule>
  </conditionalFormatting>
  <pageMargins left="1.1023622047244095" right="0.39370078740157483" top="0.27559055118110237" bottom="0.15748031496062992" header="0.31496062992125984" footer="0.15748031496062992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A8" sqref="A8:C8"/>
    </sheetView>
  </sheetViews>
  <sheetFormatPr defaultRowHeight="12.75" x14ac:dyDescent="0.2"/>
  <cols>
    <col min="1" max="1" width="63.42578125" style="33" customWidth="1"/>
    <col min="2" max="2" width="19.28515625" style="33" customWidth="1"/>
    <col min="3" max="3" width="22.85546875" style="33" customWidth="1"/>
    <col min="4" max="16384" width="9.140625" style="33"/>
  </cols>
  <sheetData>
    <row r="1" spans="1:3" ht="15.75" x14ac:dyDescent="0.25">
      <c r="A1" s="32"/>
      <c r="B1" s="32"/>
      <c r="C1" s="1" t="s">
        <v>50</v>
      </c>
    </row>
    <row r="2" spans="1:3" ht="15.75" x14ac:dyDescent="0.25">
      <c r="A2" s="32"/>
      <c r="B2" s="32"/>
      <c r="C2" s="1" t="s">
        <v>965</v>
      </c>
    </row>
    <row r="3" spans="1:3" ht="15.75" x14ac:dyDescent="0.25">
      <c r="A3" s="32"/>
      <c r="B3" s="32"/>
      <c r="C3" s="1" t="s">
        <v>966</v>
      </c>
    </row>
    <row r="4" spans="1:3" ht="15.75" x14ac:dyDescent="0.25">
      <c r="A4" s="32"/>
      <c r="B4" s="32"/>
      <c r="C4" s="1" t="s">
        <v>26</v>
      </c>
    </row>
    <row r="5" spans="1:3" ht="15.75" x14ac:dyDescent="0.25">
      <c r="A5" s="32"/>
      <c r="B5" s="34"/>
      <c r="C5" s="118" t="s">
        <v>1260</v>
      </c>
    </row>
    <row r="6" spans="1:3" x14ac:dyDescent="0.2">
      <c r="A6" s="35"/>
      <c r="B6" s="36"/>
      <c r="C6" s="37"/>
    </row>
    <row r="8" spans="1:3" ht="65.25" customHeight="1" x14ac:dyDescent="0.25">
      <c r="A8" s="248" t="s">
        <v>1133</v>
      </c>
      <c r="B8" s="248"/>
      <c r="C8" s="248"/>
    </row>
    <row r="9" spans="1:3" ht="20.25" customHeight="1" x14ac:dyDescent="0.2">
      <c r="A9" s="249" t="s">
        <v>1135</v>
      </c>
      <c r="B9" s="249"/>
      <c r="C9" s="249"/>
    </row>
    <row r="10" spans="1:3" ht="15.75" x14ac:dyDescent="0.2">
      <c r="A10" s="46"/>
      <c r="B10" s="46"/>
      <c r="C10" s="46"/>
    </row>
    <row r="11" spans="1:3" ht="15" x14ac:dyDescent="0.25">
      <c r="A11" s="38" t="s">
        <v>30</v>
      </c>
      <c r="B11" s="38"/>
      <c r="C11" s="38"/>
    </row>
    <row r="12" spans="1:3" ht="13.5" x14ac:dyDescent="0.25">
      <c r="A12" s="250" t="s">
        <v>31</v>
      </c>
      <c r="B12" s="250"/>
      <c r="C12" s="250"/>
    </row>
    <row r="13" spans="1:3" x14ac:dyDescent="0.2">
      <c r="A13" s="39"/>
      <c r="B13" s="39"/>
      <c r="C13" s="40"/>
    </row>
    <row r="14" spans="1:3" ht="38.25" x14ac:dyDescent="0.2">
      <c r="A14" s="41" t="s">
        <v>51</v>
      </c>
      <c r="B14" s="41" t="s">
        <v>1134</v>
      </c>
      <c r="C14" s="41" t="s">
        <v>52</v>
      </c>
    </row>
    <row r="15" spans="1:3" ht="30.75" customHeight="1" x14ac:dyDescent="0.2">
      <c r="A15" s="43" t="s">
        <v>53</v>
      </c>
      <c r="B15" s="48">
        <v>0.7</v>
      </c>
      <c r="C15" s="49">
        <v>2622</v>
      </c>
    </row>
    <row r="16" spans="1:3" ht="30.75" customHeight="1" x14ac:dyDescent="0.2">
      <c r="A16" s="43" t="s">
        <v>54</v>
      </c>
      <c r="B16" s="48">
        <v>0</v>
      </c>
      <c r="C16" s="49">
        <v>0</v>
      </c>
    </row>
    <row r="17" spans="1:3" ht="30.75" customHeight="1" x14ac:dyDescent="0.2">
      <c r="A17" s="43" t="s">
        <v>55</v>
      </c>
      <c r="B17" s="48">
        <f>166+62+91+34</f>
        <v>353</v>
      </c>
      <c r="C17" s="49">
        <f>73276.4+21633.2+44011.8-97.3+12372</f>
        <v>151196.1</v>
      </c>
    </row>
    <row r="18" spans="1:3" ht="30.75" customHeight="1" x14ac:dyDescent="0.2">
      <c r="A18" s="44" t="s">
        <v>56</v>
      </c>
      <c r="B18" s="50">
        <f>SUM(B15:B17)</f>
        <v>353.7</v>
      </c>
      <c r="C18" s="51">
        <f>SUM(C15:C17)</f>
        <v>153818.1</v>
      </c>
    </row>
    <row r="19" spans="1:3" x14ac:dyDescent="0.2">
      <c r="A19" s="42"/>
      <c r="B19" s="42"/>
      <c r="C19" s="42"/>
    </row>
  </sheetData>
  <mergeCells count="3">
    <mergeCell ref="A8:C8"/>
    <mergeCell ref="A9:C9"/>
    <mergeCell ref="A12:C12"/>
  </mergeCells>
  <pageMargins left="1.1023622047244095" right="0.39370078740157483" top="0.27559055118110237" bottom="0.15748031496062992" header="0.31496062992125984" footer="0.1574803149606299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08870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F33C47A-021C-47AD-B053-2A2D03FB9D5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Прил.1-Доходы</vt:lpstr>
      <vt:lpstr>Расходы</vt:lpstr>
      <vt:lpstr>Источники</vt:lpstr>
      <vt:lpstr>Прил.2-резервн.фонд</vt:lpstr>
      <vt:lpstr>Прил.3-дор.фонд</vt:lpstr>
      <vt:lpstr>Прил.4-отчет о числ.</vt:lpstr>
      <vt:lpstr>'Прил.1-Доходы'!Заголовки_для_печати</vt:lpstr>
      <vt:lpstr>'Прил.2-резервн.фонд'!Заголовки_для_печати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cp:lastModifiedBy>ZaitsevaN</cp:lastModifiedBy>
  <cp:lastPrinted>2025-08-06T13:07:56Z</cp:lastPrinted>
  <dcterms:created xsi:type="dcterms:W3CDTF">2022-07-29T07:03:16Z</dcterms:created>
  <dcterms:modified xsi:type="dcterms:W3CDTF">2025-08-06T13:09:01Z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SV_0503117M_20220601_4.xlsx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якимоваса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