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840"/>
  </bookViews>
  <sheets>
    <sheet name="Пр.1-Доходы" sheetId="2" r:id="rId1"/>
    <sheet name="Расходы" sheetId="3" r:id="rId2"/>
    <sheet name="Источники" sheetId="4" r:id="rId3"/>
    <sheet name="Пр.2- Дорожный фонд" sheetId="7" r:id="rId4"/>
    <sheet name="Пр.3-Сведения о численности" sheetId="8" r:id="rId5"/>
  </sheets>
  <definedNames>
    <definedName name="_xlnm._FilterDatabase" localSheetId="0" hidden="1">'Пр.1-Доходы'!$A$22:$G$22</definedName>
    <definedName name="_xlnm._FilterDatabase" localSheetId="1" hidden="1">Расходы!$A$6:$G$1253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8" l="1"/>
  <c r="B17" i="8"/>
  <c r="C43" i="7"/>
  <c r="D37" i="7"/>
  <c r="C36" i="7"/>
  <c r="B36" i="7"/>
  <c r="D36" i="7" s="1"/>
  <c r="D35" i="7"/>
  <c r="D34" i="7" s="1"/>
  <c r="C34" i="7"/>
  <c r="B34" i="7"/>
  <c r="D32" i="7"/>
  <c r="B32" i="7"/>
  <c r="D31" i="7"/>
  <c r="C30" i="7"/>
  <c r="D30" i="7" s="1"/>
  <c r="D29" i="7"/>
  <c r="C29" i="7"/>
  <c r="B29" i="7"/>
  <c r="B28" i="7"/>
  <c r="B25" i="7" s="1"/>
  <c r="C27" i="7"/>
  <c r="D27" i="7" s="1"/>
  <c r="D26" i="7"/>
  <c r="D24" i="7"/>
  <c r="D22" i="7"/>
  <c r="C21" i="7"/>
  <c r="B21" i="7"/>
  <c r="D21" i="7" s="1"/>
  <c r="D20" i="7"/>
  <c r="C19" i="7"/>
  <c r="D19" i="7" s="1"/>
  <c r="C18" i="7"/>
  <c r="C17" i="7" s="1"/>
  <c r="C15" i="7" s="1"/>
  <c r="B18" i="7"/>
  <c r="B42" i="7" s="1"/>
  <c r="B43" i="7" s="1"/>
  <c r="D16" i="7"/>
  <c r="D14" i="7"/>
  <c r="D28" i="7" l="1"/>
  <c r="B17" i="7"/>
  <c r="B15" i="7" s="1"/>
  <c r="D15" i="7" s="1"/>
  <c r="B23" i="7"/>
  <c r="D18" i="7"/>
  <c r="B38" i="7"/>
  <c r="C25" i="7"/>
  <c r="C23" i="7" s="1"/>
  <c r="C38" i="7" s="1"/>
  <c r="D17" i="7" l="1"/>
  <c r="D23" i="7"/>
  <c r="D25" i="7"/>
  <c r="F24" i="2" l="1"/>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3" i="2"/>
</calcChain>
</file>

<file path=xl/sharedStrings.xml><?xml version="1.0" encoding="utf-8"?>
<sst xmlns="http://schemas.openxmlformats.org/spreadsheetml/2006/main" count="5309" uniqueCount="2251">
  <si>
    <t>КОДЫ</t>
  </si>
  <si>
    <t>Форма по ОКУД</t>
  </si>
  <si>
    <t>0503117</t>
  </si>
  <si>
    <t xml:space="preserve">            Дата</t>
  </si>
  <si>
    <t>Наименование</t>
  </si>
  <si>
    <t xml:space="preserve">       по ОКПО</t>
  </si>
  <si>
    <t>финансового органа</t>
  </si>
  <si>
    <t>Комитет финансов Волховского муниципального района</t>
  </si>
  <si>
    <t>Глава по БК</t>
  </si>
  <si>
    <t>003</t>
  </si>
  <si>
    <t xml:space="preserve">Наименование публично-правового образования </t>
  </si>
  <si>
    <t>Собственный бюджет</t>
  </si>
  <si>
    <t xml:space="preserve">         по ОКТМО</t>
  </si>
  <si>
    <t>41609000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</si>
  <si>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</si>
  <si>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</si>
  <si>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</si>
  <si>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</si>
  <si>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</si>
  <si>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</si>
  <si>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</si>
  <si>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</si>
  <si>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</si>
  <si>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</si>
  <si>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</si>
  <si>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</si>
  <si>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</si>
  <si>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</si>
  <si>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</si>
  <si>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</si>
  <si>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</si>
  <si>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</si>
  <si>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 xml:space="preserve">  НАЛОГОВЫЕ И НЕНАЛОГОВЫЕ ДОХОДЫ</t>
  </si>
  <si>
    <t>000 1 00 00000 00 0000 000</t>
  </si>
  <si>
    <t xml:space="preserve">  НАЛОГИ НА ПРИБЫЛЬ, ДОХОДЫ</t>
  </si>
  <si>
    <t>000 1 01 00000 00 0000 000</t>
  </si>
  <si>
    <t xml:space="preserve">  Налог на доходы физических лиц</t>
  </si>
  <si>
    <t>000 1 01 02000 01 0000 110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</si>
  <si>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</si>
  <si>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</si>
  <si>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</si>
  <si>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</si>
  <si>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</si>
  <si>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182 1 01 02010 01 3000 110</t>
  </si>
  <si>
    <t>-</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</si>
  <si>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</si>
  <si>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</si>
  <si>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</si>
  <si>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</si>
  <si>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</si>
  <si>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182 1 01 02020 01 3000 110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</si>
  <si>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</si>
  <si>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000 1 01 02021 01 0000 110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</si>
  <si>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</si>
  <si>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182 1 01 02021 01 1000 110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</si>
  <si>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</si>
  <si>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</si>
  <si>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</si>
  <si>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182 1 01 02022 01 1000 110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</si>
  <si>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</si>
  <si>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</si>
  <si>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</si>
  <si>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</si>
  <si>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</si>
  <si>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</si>
  <si>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</si>
  <si>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</si>
  <si>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</si>
  <si>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</si>
  <si>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</si>
  <si>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000 1 01 02080 01 0000 110</t>
  </si>
  <si>
    <t xml:space="preserve">  Налог на доходы физических лиц части суммы налога, превышающей 650 000 рублей, относящейся к части налоговой базы, превышающей 5 000 000 рублей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</si>
  <si>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</si>
  <si>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</si>
  <si>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</si>
  <si>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</si>
  <si>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182 1 01 02130 01 1000 110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</si>
  <si>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</si>
  <si>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</si>
  <si>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</si>
  <si>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182 1 01 02140 01 1000 110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</si>
  <si>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</si>
  <si>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000 1 01 02150 01 0000 110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</si>
  <si>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</si>
  <si>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182 1 01 02150 01 1000 110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</si>
  <si>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</si>
  <si>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000 1 01 02160 01 0000 110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</si>
  <si>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</si>
  <si>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182 1 01 02160 01 1000 110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</si>
  <si>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</si>
  <si>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000 1 01 02170 01 0000 110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</si>
  <si>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</si>
  <si>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182 1 01 02170 01 1000 110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</si>
  <si>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</si>
  <si>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</si>
  <si>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</si>
  <si>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182 1 01 02210 01 1000 110</t>
  </si>
  <si>
    <t xml:space="preserve">  НАЛОГИ НА ТОВАРЫ (РАБОТЫ, УСЛУГИ), РЕАЛИЗУЕМЫЕ НА ТЕРРИТОРИИ РОССИЙСКОЙ ФЕДЕРАЦИИ</t>
  </si>
  <si>
    <t>000 1 03 00000 00 0000 000</t>
  </si>
  <si>
    <t xml:space="preserve">  Акцизы по подакцизным товарам (продукции), производимым на территории Российской Федерации</t>
  </si>
  <si>
    <t>000 1 03 02000 01 0000 110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</si>
  <si>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</si>
  <si>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</si>
  <si>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</si>
  <si>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</si>
  <si>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</si>
  <si>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</si>
  <si>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</si>
  <si>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</si>
  <si>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</si>
  <si>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</si>
  <si>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</si>
  <si>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</si>
  <si>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</si>
  <si>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</si>
  <si>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</si>
  <si>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</si>
  <si>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</si>
  <si>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000 1 05 00000 00 0000 000</t>
  </si>
  <si>
    <t xml:space="preserve">  Налог, взимаемый в связи с применением упрощенной системы налогообложения</t>
  </si>
  <si>
    <t>000 1 05 01000 00 0000 110</t>
  </si>
  <si>
    <t xml:space="preserve">  Налог, взимаемый с налогоплательщиков, выбравших в качестве объекта налогообложения доходы</t>
  </si>
  <si>
    <t>000 1 05 01010 01 0000 110</t>
  </si>
  <si>
    <t>000 1 05 01011 01 0000 110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</si>
  <si>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</si>
  <si>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</si>
  <si>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</si>
  <si>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</si>
  <si>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</si>
  <si>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000 1 05 01020 01 0000 110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</si>
  <si>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</si>
  <si>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</si>
  <si>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</si>
  <si>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</si>
  <si>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</si>
  <si>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</si>
  <si>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налог на вмененный доход для отдельных видов деятельности</t>
  </si>
  <si>
    <t>000 1 05 02000 02 0000 110</t>
  </si>
  <si>
    <t>000 1 05 02010 02 0000 110</t>
  </si>
  <si>
    <t xml:space="preserve">  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</si>
  <si>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182 1 05 02010 02 1000 110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</si>
  <si>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</si>
  <si>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182 1 05 02010 02 3000 110</t>
  </si>
  <si>
    <t xml:space="preserve">  Единый сельскохозяйственный налог</t>
  </si>
  <si>
    <t>000 1 05 03000 01 0000 110</t>
  </si>
  <si>
    <t>000 1 05 03010 01 0000 110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</si>
  <si>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</si>
  <si>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182 1 05 03010 01 1000 110</t>
  </si>
  <si>
    <t xml:space="preserve">  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</si>
  <si>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182 1 05 03010 01 3000 110</t>
  </si>
  <si>
    <t xml:space="preserve">  Налог, взимаемый в связи с применением патентной системы налогообложения</t>
  </si>
  <si>
    <t>000 1 05 04000 02 0000 110</t>
  </si>
  <si>
    <t xml:space="preserve">  Налог, взимаемый в связи с применением патентной системы налогообложения, зачисляемый в бюджеты муниципальных районов3</t>
  </si>
  <si>
    <t>000 1 05 04020 02 0000 110</t>
  </si>
  <si>
    <t xml:space="preserve">  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</si>
  <si>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182 1 05 04020 02 1000 110</t>
  </si>
  <si>
    <t xml:space="preserve">  ГОСУДАРСТВЕННАЯ ПОШЛИНА</t>
  </si>
  <si>
    <t>000 1 08 00000 00 0000 000</t>
  </si>
  <si>
    <t xml:space="preserve">  Государственная пошлина по делам, рассматриваемым в судах общей юрисдикции, мировыми судьями</t>
  </si>
  <si>
    <t>000 1 08 03000 01 0000 110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</si>
  <si>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</si>
  <si>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</si>
  <si>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</si>
  <si>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</si>
  <si>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Росийской Федерации)(государственная пошлина уплачиваемая на основании судебных актов по результатам рассмотрения дел по существу)</t>
  </si>
  <si>
    <t>182 1 08 03010 01 1060 110</t>
  </si>
  <si>
    <t xml:space="preserve">  Государственная пошлина за государственную регистрацию, а также за совершение прочих юридически значимых действий</t>
  </si>
  <si>
    <t>000 1 08 07000 01 0000 110</t>
  </si>
  <si>
    <t xml:space="preserve">  Государственная пошлина за выдачу разрешения на установку рекламной конструкции</t>
  </si>
  <si>
    <t>110 1 08 07150 01 0000 110</t>
  </si>
  <si>
    <t xml:space="preserve">  ДОХОДЫ ОТ ИСПОЛЬЗОВАНИЯ ИМУЩЕСТВА, НАХОДЯЩЕГОСЯ В ГОСУДАРСТВЕННОЙ И МУНИЦИПАЛЬНОЙ СОБСТВЕННОСТИ</t>
  </si>
  <si>
    <t>000 1 11 00000 00 0000 000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</si>
  <si>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</si>
  <si>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</si>
  <si>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</si>
  <si>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</si>
  <si>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</si>
  <si>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112 1 11 05013 05 0000 120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</si>
  <si>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</si>
  <si>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112 1 11 05013 13 0000 120</t>
  </si>
  <si>
    <t>116 1 11 05013 13 0000 120</t>
  </si>
  <si>
    <t>805 1 11 05013 13 0000 120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</si>
  <si>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</si>
  <si>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</si>
  <si>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</si>
  <si>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112 1 11 05025 05 0000 120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</si>
  <si>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</si>
  <si>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</si>
  <si>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</si>
  <si>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110 1 11 05035 05 0000 120</t>
  </si>
  <si>
    <t xml:space="preserve">  Доходы от сдачи в аренду имущества, составляющего государственную (муниципальную) казну (за исключением земельных участков)</t>
  </si>
  <si>
    <t>000 1 11 05070 00 0000 120</t>
  </si>
  <si>
    <t xml:space="preserve">  Доходы от сдачи в аренду имущества, составляющего казну муниципальных районов (за исключением земельных участков)</t>
  </si>
  <si>
    <t>112 1 11 05075 05 0000 120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</si>
  <si>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</si>
  <si>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</si>
  <si>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</si>
  <si>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000 1 11 05310 00 0000 120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</si>
  <si>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</si>
  <si>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110 1 11 05313 13 0000 120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</si>
  <si>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</si>
  <si>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</si>
  <si>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</si>
  <si>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</si>
  <si>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</si>
  <si>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110 1 11 09045 05 0000 120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</si>
  <si>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</si>
  <si>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000 1 11 09080 00 0000 120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</si>
  <si>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</si>
  <si>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112 1 11 09080 05 0000 120</t>
  </si>
  <si>
    <t xml:space="preserve">  ПЛАТЕЖИ ПРИ ПОЛЬЗОВАНИИ ПРИРОДНЫМИ РЕСУРСАМИ</t>
  </si>
  <si>
    <t>000 1 12 00000 00 0000 000</t>
  </si>
  <si>
    <t xml:space="preserve">  Плата за негативное воздействие на окружающую среду</t>
  </si>
  <si>
    <t>000 1 12 01000 01 0000 120</t>
  </si>
  <si>
    <t xml:space="preserve">  Плата за выбросы загрязняющих веществ в атмосферный воздух стационарными объектами &lt;10&gt;</t>
  </si>
  <si>
    <t>000 1 12 01010 01 0000 120</t>
  </si>
  <si>
    <t xml:space="preserve">  Плата за выбросы загрязняющих веществ в атмосферный воздух стационарными объектами (пени по соответствующему платежу)</t>
  </si>
  <si>
    <t>048 1 12 01010 01 2100 120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</si>
  <si>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</si>
  <si>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048 1 12 01010 01 6000 120</t>
  </si>
  <si>
    <t xml:space="preserve">  Плата за сбросы загрязняющих веществ в водные объекты</t>
  </si>
  <si>
    <t>000 1 12 01030 01 0000 120</t>
  </si>
  <si>
    <t xml:space="preserve">  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</si>
  <si>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</si>
  <si>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 xml:space="preserve">  Плата за размещение отходов производства и потребления</t>
  </si>
  <si>
    <t>000 1 12 01040 01 0000 120</t>
  </si>
  <si>
    <t xml:space="preserve">  Плата за размещение отходов производства</t>
  </si>
  <si>
    <t>000 1 12 01041 01 0000 120</t>
  </si>
  <si>
    <t xml:space="preserve">  Плата за размещение отходов производства (пени по соответствующему платежу)</t>
  </si>
  <si>
    <t>048 1 12 01041 01 2100 120</t>
  </si>
  <si>
    <t xml:space="preserve">  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</si>
  <si>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</si>
  <si>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 xml:space="preserve">  Плата за размещение твердых коммунальных отходов</t>
  </si>
  <si>
    <t>000 1 12 01042 01 0000 120</t>
  </si>
  <si>
    <t xml:space="preserve">  Плата за размещение твердых коммунальных отходов (пени по соответствующему платежу)</t>
  </si>
  <si>
    <t>048 1 12 01042 01 2100 120</t>
  </si>
  <si>
    <t xml:space="preserve">  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</si>
  <si>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048 1 12 01042 01 6000 120</t>
  </si>
  <si>
    <t xml:space="preserve">  ДОХОДЫ ОТ ОКАЗАНИЯ ПЛАТНЫХ УСЛУГ И КОМПЕНСАЦИИ ЗАТРАТ ГОСУДАРСТВА</t>
  </si>
  <si>
    <t>000 1 13 00000 00 0000 000</t>
  </si>
  <si>
    <t xml:space="preserve">  Доходы от оказания платных услуг (работ)</t>
  </si>
  <si>
    <t>000 1 13 01000 00 0000 130</t>
  </si>
  <si>
    <t xml:space="preserve">  Доходы от оказания информационных услуг</t>
  </si>
  <si>
    <t>000 1 13 01070 00 0000 130</t>
  </si>
  <si>
    <t xml:space="preserve">  Доходы от оказания информационных услуг органами местного самоуправления муниципальных районов, казенными учреждениями муниципальных районов</t>
  </si>
  <si>
    <t>110 1 13 01075 05 0000 130</t>
  </si>
  <si>
    <t xml:space="preserve">  Доходы от компенсации затрат государства</t>
  </si>
  <si>
    <t>000 1 13 02000 00 0000 130</t>
  </si>
  <si>
    <t xml:space="preserve">  Прочие доходы от компенсации затрат государства</t>
  </si>
  <si>
    <t>000 1 13 02990 00 0000 130</t>
  </si>
  <si>
    <t xml:space="preserve">  Прочие доходы от компенсации затрат бюджетов муниципальных районов</t>
  </si>
  <si>
    <t>110 1 13 02995 05 0000 130</t>
  </si>
  <si>
    <t>111 1 13 02995 05 0000 130</t>
  </si>
  <si>
    <t xml:space="preserve">  ДОХОДЫ ОТ ПРОДАЖИ МАТЕРИАЛЬНЫХ И НЕМАТЕРИАЛЬНЫХ АКТИВОВ</t>
  </si>
  <si>
    <t>000 1 14 00000 00 0000 000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</si>
  <si>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</si>
  <si>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</si>
  <si>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</si>
  <si>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</si>
  <si>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</si>
  <si>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112 1 14 02053 05 0000 410</t>
  </si>
  <si>
    <t xml:space="preserve">  Доходы от продажи земельных участков, находящихся в государственной и муниципальной собственности</t>
  </si>
  <si>
    <t>000 1 14 06000 00 0000 430</t>
  </si>
  <si>
    <t xml:space="preserve">  Доходы от продажи земельных участков, государственная собственность на которые не разграничена</t>
  </si>
  <si>
    <t>000 1 14 06010 00 0000 430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</si>
  <si>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</si>
  <si>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112 1 14 06013 05 0000 430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</si>
  <si>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</si>
  <si>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112 1 14 06013 13 0000 430</t>
  </si>
  <si>
    <t>116 1 14 06013 13 0000 430</t>
  </si>
  <si>
    <t>805 1 14 06013 13 0000 430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</si>
  <si>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</si>
  <si>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</si>
  <si>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</si>
  <si>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</si>
  <si>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</si>
  <si>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112 1 14 06313 05 0000 430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</si>
  <si>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</si>
  <si>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112 1 14 06313 13 0000 430</t>
  </si>
  <si>
    <t>116 1 14 06313 13 0000 430</t>
  </si>
  <si>
    <t>805 1 14 06313 13 0000 430</t>
  </si>
  <si>
    <t xml:space="preserve">  ШТРАФЫ, САНКЦИИ, ВОЗМЕЩЕНИЕ УЩЕРБА</t>
  </si>
  <si>
    <t>000 1 16 00000 00 0000 000</t>
  </si>
  <si>
    <t xml:space="preserve">  Административные штрафы, установленные Кодексом Российской Федерации об административных правонарушениях</t>
  </si>
  <si>
    <t>000 1 16 01000 01 0000 140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</si>
  <si>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</si>
  <si>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</si>
  <si>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</si>
  <si>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</si>
  <si>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</si>
  <si>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068 1 16 01053 01 0035 140</t>
  </si>
  <si>
    <t>972 1 16 01053 01 0351 140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</si>
  <si>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</si>
  <si>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</si>
  <si>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</si>
  <si>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</si>
  <si>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</si>
  <si>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972 1 16 01063 01 0008 140</t>
  </si>
  <si>
    <t>972 1 16 01063 01 0009 140</t>
  </si>
  <si>
    <t>068 1 16 01063 01 0023 140</t>
  </si>
  <si>
    <t>068 1 16 01063 01 0101 140</t>
  </si>
  <si>
    <t>972 1 16 01063 01 0101 140</t>
  </si>
  <si>
    <t>068 1 16 01063 01 9000 140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</si>
  <si>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</si>
  <si>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</si>
  <si>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</si>
  <si>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</si>
  <si>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</si>
  <si>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972 1 16 01073 01 0019 140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</si>
  <si>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</si>
  <si>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972 1 16 01073 01 0027 140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</si>
  <si>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установленного порядка патентования объектов промышленной собственности в иностранных государствах)</t>
  </si>
  <si>
    <t>972 1 16 01073 01 0028 140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</si>
  <si>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</si>
  <si>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</si>
  <si>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</si>
  <si>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</si>
  <si>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068 1 16 01083 01 0000 140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</si>
  <si>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</si>
  <si>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972 1 16 01083 01 0037 140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</si>
  <si>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</si>
  <si>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972 1 16 01083 01 9000 140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</si>
  <si>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</si>
  <si>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</si>
  <si>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</si>
  <si>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</si>
  <si>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</si>
  <si>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972 1 16 01103 01 9000 140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</si>
  <si>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</si>
  <si>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</si>
  <si>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</si>
  <si>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</si>
  <si>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</si>
  <si>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068 1 16 01113 01 0017 140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</si>
  <si>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</si>
  <si>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</si>
  <si>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</si>
  <si>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</si>
  <si>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за нарушение порядка предоставления информации о деятельности государственных органов и органов местного самоуправления)</t>
  </si>
  <si>
    <t>972 1 16 01133 01 0028 140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</si>
  <si>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</si>
  <si>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</si>
  <si>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</si>
  <si>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</si>
  <si>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</si>
  <si>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972 1 16 01143 01 0016 140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</si>
  <si>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об участии в долевом строительстве многоквартирных домов и (или) иных объектов недвижимости)</t>
  </si>
  <si>
    <t>972 1 16 01143 01 0028 140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</si>
  <si>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</si>
  <si>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972 1 16 01143 01 0171 140</t>
  </si>
  <si>
    <t>133 1 16 01143 01 9000 140</t>
  </si>
  <si>
    <t>972 1 16 01143 01 9000 140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</si>
  <si>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</si>
  <si>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</si>
  <si>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</si>
  <si>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</si>
  <si>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</si>
  <si>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972 1 16 01153 01 0005 140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</si>
  <si>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</si>
  <si>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972 1 16 01153 01 0012 140</t>
  </si>
  <si>
    <t>972 1 16 01153 01 9000 140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</si>
  <si>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</si>
  <si>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</si>
  <si>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</si>
  <si>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</si>
  <si>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t>
  </si>
  <si>
    <t>972 1 16 01173 01 0007 140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</si>
  <si>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</si>
  <si>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972 1 16 01173 01 0008 140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</si>
  <si>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</si>
  <si>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972 1 16 01173 01 9000 140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</si>
  <si>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</si>
  <si>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000 1 16 01180 01 0000 140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</si>
  <si>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</si>
  <si>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068 1 16 01183 01 0000 140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</si>
  <si>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</si>
  <si>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</si>
  <si>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</si>
  <si>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</si>
  <si>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</si>
  <si>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972 1 16 01193 01 0005 140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</si>
  <si>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</si>
  <si>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972 1 16 01193 01 0013 140</t>
  </si>
  <si>
    <t xml:space="preserve">  Административные штрафы, установленные Главой 19 Кодекса Ф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</si>
  <si>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972 1 16 01193 01 0029 140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</si>
  <si>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</si>
  <si>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068 1 16 01193 01 9000 140</t>
  </si>
  <si>
    <t>972 1 16 01193 01 9000 140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</si>
  <si>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</si>
  <si>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</si>
  <si>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</si>
  <si>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972 1 16 01203 01 0007 140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</si>
  <si>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</si>
  <si>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068 1 16 01203 01 0021 140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</si>
  <si>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</si>
  <si>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068 1 16 01203 01 9000 140</t>
  </si>
  <si>
    <t>972 1 16 01203 01 9000 140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</si>
  <si>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</si>
  <si>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</si>
  <si>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</si>
  <si>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</si>
  <si>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</si>
  <si>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110 1 16 07010 05 0000 140</t>
  </si>
  <si>
    <t>112 1 16 07010 05 0000 140</t>
  </si>
  <si>
    <t xml:space="preserve">  Платежи в целях возмещения причиненного ущерба (убытков)</t>
  </si>
  <si>
    <t>000 1 16 10000 00 0000 140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</si>
  <si>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</si>
  <si>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</si>
  <si>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</si>
  <si>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110 1 16 10032 05 0000 140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</si>
  <si>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</si>
  <si>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</si>
  <si>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</si>
  <si>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</si>
  <si>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</si>
  <si>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188 1 16 10123 01 0051 140</t>
  </si>
  <si>
    <t xml:space="preserve">  Платежи, уплачиваемые в целях возмещения вреда</t>
  </si>
  <si>
    <t>000 1 16 11000 01 0000 140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</si>
  <si>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</si>
  <si>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974 1 16 11050 01 0000 140</t>
  </si>
  <si>
    <t xml:space="preserve">  ПРОЧИЕ НЕНАЛОГОВЫЕ ДОХОДЫ</t>
  </si>
  <si>
    <t>000 1 17 00000 00 0000 000</t>
  </si>
  <si>
    <t xml:space="preserve">  Невыясненные поступления</t>
  </si>
  <si>
    <t>000 1 17 01000 00 0000 180</t>
  </si>
  <si>
    <t xml:space="preserve">  Невыясненные поступления, зачисляемые в бюджеты муниципальных районов</t>
  </si>
  <si>
    <t>110 1 17 01050 05 0000 180</t>
  </si>
  <si>
    <t xml:space="preserve">  БЕЗВОЗМЕЗДНЫЕ ПОСТУПЛЕНИЯ</t>
  </si>
  <si>
    <t>000 2 00 00000 00 0000 000</t>
  </si>
  <si>
    <t xml:space="preserve">  БЕЗВОЗМЕЗДНЫЕ ПОСТУПЛЕНИЯ ОТ ДРУГИХ БЮДЖЕТОВ БЮДЖЕТНОЙ СИСТЕМЫ РОССИЙСКОЙ ФЕДЕРАЦИИ</t>
  </si>
  <si>
    <t>000 2 02 00000 00 0000 000</t>
  </si>
  <si>
    <t xml:space="preserve">  Дотации бюджетам бюджетной системы Российской Федерации</t>
  </si>
  <si>
    <t>000 2 02 10000 00 0000 150</t>
  </si>
  <si>
    <t xml:space="preserve">  Дотации на выравнивание бюджетной обеспеченности</t>
  </si>
  <si>
    <t>000 2 02 15001 00 0000 150</t>
  </si>
  <si>
    <t xml:space="preserve">  Дотации бюджетам муниципальных районов на выравнивание бюджетной обеспеченности из бюджета субъекта Российской Федерации</t>
  </si>
  <si>
    <t>111 2 02 15001 05 0000 150</t>
  </si>
  <si>
    <t xml:space="preserve">  Субсидии бюджетам бюджетной системы Российской Федерации (межбюджетные субсидии)</t>
  </si>
  <si>
    <t>000 2 02 20000 00 0000 150</t>
  </si>
  <si>
    <t xml:space="preserve">  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</si>
  <si>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000 2 02 20216 00 0000 150</t>
  </si>
  <si>
    <t xml:space="preserve">  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</si>
  <si>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110 2 02 20216 05 0000 150</t>
  </si>
  <si>
    <t xml:space="preserve">  Субсидии бюджетам на поддержку отрасли культуры</t>
  </si>
  <si>
    <t>000 2 02 25519 00 0000 150</t>
  </si>
  <si>
    <t xml:space="preserve">  Субсидии бюджетам муниципальных районов на поддержку отрасли культуры</t>
  </si>
  <si>
    <t>110 2 02 25519 05 0000 150</t>
  </si>
  <si>
    <t xml:space="preserve">  Субсидии бюджетам на оснащение предметных кабинетов общеобразовательных организаций средствами обучения и воспитания</t>
  </si>
  <si>
    <t>000 2 02 25559 00 0000 150</t>
  </si>
  <si>
    <t xml:space="preserve">  Субсидии бюджетам муниципальных районов на оснащение предметных кабинетов общеобразовательных организаций средствами обучения и воспитания</t>
  </si>
  <si>
    <t>119 2 02 25559 05 0000 150</t>
  </si>
  <si>
    <t xml:space="preserve">  Субсидии бюджетам на обеспечение комплексного развития сельских территорий</t>
  </si>
  <si>
    <t>000 2 02 25576 00 0000 150</t>
  </si>
  <si>
    <t xml:space="preserve">  Субсидии бюджетам муниципальных районов на обеспечение комплексного развития сельских территорий</t>
  </si>
  <si>
    <t>119 2 02 25576 05 0000 150</t>
  </si>
  <si>
    <t xml:space="preserve">  Субсидии бюджетам на подготовку проектов межевания земельных участков и на проведение кадастровых работ</t>
  </si>
  <si>
    <t>000 2 02 25599 00 0000 150</t>
  </si>
  <si>
    <t xml:space="preserve">  Субсидии бюджетам муниципальных районов на подготовку проектов межевания земельных участков и на проведение кадастровых работ</t>
  </si>
  <si>
    <t>112 2 02 25599 05 0000 150</t>
  </si>
  <si>
    <t xml:space="preserve">  Прочие субсидии</t>
  </si>
  <si>
    <t>000 2 02 29999 00 0000 150</t>
  </si>
  <si>
    <t xml:space="preserve">  Прочие субсидии бюджетам муниципальных районов</t>
  </si>
  <si>
    <t>110 2 02 29999 05 0000 150</t>
  </si>
  <si>
    <t>119 2 02 29999 05 0000 150</t>
  </si>
  <si>
    <t xml:space="preserve">  Субвенции бюджетам бюджетной системы Российской Федерации</t>
  </si>
  <si>
    <t>000 2 02 30000 00 0000 150</t>
  </si>
  <si>
    <t xml:space="preserve">  Субвенции местным бюджетам на выполнение передаваемых полномочий субъектов Российской Федерации</t>
  </si>
  <si>
    <t>000 2 02 30024 00 0000 150</t>
  </si>
  <si>
    <t xml:space="preserve">  Субвенции бюджетам муниципальных районов на выполнение передаваемых полномочий субъектов Российской Федерации</t>
  </si>
  <si>
    <t>110 2 02 30024 05 0000 150</t>
  </si>
  <si>
    <t>111 2 02 30024 05 0000 150</t>
  </si>
  <si>
    <t>119 2 02 30024 05 0000 150</t>
  </si>
  <si>
    <t xml:space="preserve">  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</si>
  <si>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000 2 02 30027 00 0000 150</t>
  </si>
  <si>
    <t xml:space="preserve">  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</si>
  <si>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110 2 02 30027 05 0000 150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</si>
  <si>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</si>
  <si>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</si>
  <si>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</si>
  <si>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110 2 02 35082 05 0000 150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</si>
  <si>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</si>
  <si>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</si>
  <si>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</si>
  <si>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110 2 02 35120 05 0000 150</t>
  </si>
  <si>
    <t xml:space="preserve">  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</si>
  <si>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000 2 02 35179 00 0000 150</t>
  </si>
  <si>
    <t xml:space="preserve">  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</si>
  <si>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119 2 02 35179 05 0000 150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</si>
  <si>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</si>
  <si>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000 2 02 35303 00 0000 150</t>
  </si>
  <si>
    <t xml:space="preserve">  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</si>
  <si>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119 2 02 35303 05 0000 150</t>
  </si>
  <si>
    <t xml:space="preserve">  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</si>
  <si>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000 2 02 35304 00 0000 150</t>
  </si>
  <si>
    <t xml:space="preserve">  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</si>
  <si>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119 2 02 35304 05 0000 150</t>
  </si>
  <si>
    <t xml:space="preserve">  Субвенции бюджетам на государственную регистрацию актов гражданского состояния</t>
  </si>
  <si>
    <t>000 2 02 35930 00 0000 150</t>
  </si>
  <si>
    <t xml:space="preserve">  Субвенции бюджетам муниципальных районов на государственную регистрацию актов гражданского состояния</t>
  </si>
  <si>
    <t>110 2 02 35930 05 0000 150</t>
  </si>
  <si>
    <t xml:space="preserve">  Прочие субвенции</t>
  </si>
  <si>
    <t>000 2 02 39999 00 0000 150</t>
  </si>
  <si>
    <t xml:space="preserve">  Прочие субвенции бюджетам муниципальных районов</t>
  </si>
  <si>
    <t>119 2 02 39999 05 0000 150</t>
  </si>
  <si>
    <t xml:space="preserve">  Иные межбюджетные трансферты</t>
  </si>
  <si>
    <t>000 2 02 40000 00 0000 150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</si>
  <si>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</si>
  <si>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</si>
  <si>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</si>
  <si>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111 2 02 40014 05 0000 150</t>
  </si>
  <si>
    <t>120 2 02 40014 05 0000 150</t>
  </si>
  <si>
    <t xml:space="preserve">  Прочие межбюджетные трансферты, передаваемые бюджетам</t>
  </si>
  <si>
    <t>000 2 02 49999 00 0000 150</t>
  </si>
  <si>
    <t xml:space="preserve">  Прочие межбюджетные трансферты, передаваемые бюджетам муниципальных районов</t>
  </si>
  <si>
    <t>110 2 02 49999 05 0000 150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</si>
  <si>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</si>
  <si>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</si>
  <si>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</si>
  <si>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</si>
  <si>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</si>
  <si>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</si>
  <si>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</si>
  <si>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110 2 18 60010 05 0000 150</t>
  </si>
  <si>
    <t xml:space="preserve">  ВОЗВРАТ ОСТАТКОВ СУБСИДИЙ, СУБВЕНЦИЙ И ИНЫХ МЕЖБЮДЖЕТНЫХ ТРАНСФЕРТОВ, ИМЕЮЩИХ ЦЕЛЕВОЕ НАЗНАЧЕНИЕ, ПРОШЛЫХ ЛЕТ</t>
  </si>
  <si>
    <t>000 2 19 00000 00 0000 000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</si>
  <si>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</si>
  <si>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</si>
  <si>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 xml:space="preserve">  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районов</t>
  </si>
  <si>
    <t>110 2 19 35120 05 0000 150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</si>
  <si>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</si>
  <si>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110 2 19 60010 05 0000 150</t>
  </si>
  <si>
    <t>119 2 19 60010 05 0000 150</t>
  </si>
  <si>
    <t xml:space="preserve">                                              2. Расходы бюджета</t>
  </si>
  <si>
    <t xml:space="preserve">              Форма 0503117  с.2</t>
  </si>
  <si>
    <t>Код расхода по бюджетной классификации</t>
  </si>
  <si>
    <t>Расходы бюджета - всего</t>
  </si>
  <si>
    <t xml:space="preserve">  ОБЩЕГОСУДАРСТВЕННЫЕ ВОПРОСЫ</t>
  </si>
  <si>
    <t>200</t>
  </si>
  <si>
    <t>000 0100 00 0 00 00000 000</t>
  </si>
  <si>
    <t xml:space="preserve">  Функционирование высшего должностного лица субъекта Российской Федерации и муниципального образования</t>
  </si>
  <si>
    <t>000 0102 00 0 00 00000 000</t>
  </si>
  <si>
    <t xml:space="preserve">  Обеспечение деятельности органов местного самоуправления Волховского муниципального района</t>
  </si>
  <si>
    <t>000 0102 67 0 00 00000 000</t>
  </si>
  <si>
    <t xml:space="preserve">  Обеспечение деятельности главы муниципального образования</t>
  </si>
  <si>
    <t>000 0102 67 1 00 00000 000</t>
  </si>
  <si>
    <t xml:space="preserve">  Непрограммные расходы</t>
  </si>
  <si>
    <t>000 0102 67 1 01 00000 000</t>
  </si>
  <si>
    <t xml:space="preserve">  Исполнение функций органов местного самоуправления</t>
  </si>
  <si>
    <t>000 0102 67 1 01 00150 000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</si>
  <si>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</si>
  <si>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000 0102 67 1 01 00150 100</t>
  </si>
  <si>
    <t xml:space="preserve">  Расходы на выплаты персоналу государственных (муниципальных) органов</t>
  </si>
  <si>
    <t>000 0102 67 1 01 00150 120</t>
  </si>
  <si>
    <t xml:space="preserve">  Фонд оплаты труда государственных (муниципальных) органов</t>
  </si>
  <si>
    <t>114 0102 67 1 01 00150 121</t>
  </si>
  <si>
    <t xml:space="preserve">  Иные выплаты персоналу государственных (муниципальных) органов, за исключением фонда оплаты труда</t>
  </si>
  <si>
    <t>114 0102 67 1 01 00150 122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</si>
  <si>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</si>
  <si>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114 0102 67 1 01 00150 129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</si>
  <si>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</si>
  <si>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000 0103 00 0 00 00000 000</t>
  </si>
  <si>
    <t xml:space="preserve">  Муниципальная программа Волховского муниципального района "Стимулирование экономической активности в Волховском муниципальном районе"</t>
  </si>
  <si>
    <t>000 0103 09 0 00 00000 000</t>
  </si>
  <si>
    <t xml:space="preserve">  Комплексы процессных мероприятий</t>
  </si>
  <si>
    <t>000 0103 09 4 00 00000 000</t>
  </si>
  <si>
    <t xml:space="preserve">  Комплекс процессных мероприятий "Внедрение перспективных методов кадровой работы"</t>
  </si>
  <si>
    <t>000 0103 09 4 02 00000 000</t>
  </si>
  <si>
    <t xml:space="preserve">  Обеспечение проведения диспансеризации лиц в соответствии с приказом Минздравсоцразвития РФ от 14.12.2009 года № 984н</t>
  </si>
  <si>
    <t>000 0103 09 4 02 10380 000</t>
  </si>
  <si>
    <t xml:space="preserve">  Закупка товаров, работ и услуг для обеспечения государственных (муниципальных) нужд</t>
  </si>
  <si>
    <t>000 0103 09 4 02 10380 200</t>
  </si>
  <si>
    <t xml:space="preserve">  Иные закупки товаров, работ и услуг для обеспечения государственных (муниципальных) нужд</t>
  </si>
  <si>
    <t>000 0103 09 4 02 10380 240</t>
  </si>
  <si>
    <t xml:space="preserve">  Прочая закупка товаров, работ и услуг</t>
  </si>
  <si>
    <t>114 0103 09 4 02 10380 244</t>
  </si>
  <si>
    <t>000 0103 67 0 00 00000 000</t>
  </si>
  <si>
    <t xml:space="preserve">  Обеспечение деятельности центрального аппарата</t>
  </si>
  <si>
    <t>000 0103 67 3 00 00000 000</t>
  </si>
  <si>
    <t>000 0103 67 3 01 00000 000</t>
  </si>
  <si>
    <t>000 0103 67 3 01 00150 000</t>
  </si>
  <si>
    <t>000 0103 67 3 01 00150 100</t>
  </si>
  <si>
    <t>000 0103 67 3 01 00150 120</t>
  </si>
  <si>
    <t>114 0103 67 3 01 00150 121</t>
  </si>
  <si>
    <t>114 0103 67 3 01 00150 122</t>
  </si>
  <si>
    <t>114 0103 67 3 01 00150 129</t>
  </si>
  <si>
    <t>000 0103 67 3 01 00150 200</t>
  </si>
  <si>
    <t>000 0103 67 3 01 00150 240</t>
  </si>
  <si>
    <t>114 0103 67 3 01 00150 244</t>
  </si>
  <si>
    <t xml:space="preserve">  Социальное обеспечение и иные выплаты населению</t>
  </si>
  <si>
    <t>000 0103 67 3 01 00150 300</t>
  </si>
  <si>
    <t xml:space="preserve">  Социальные выплаты гражданам, кроме публичных нормативных социальных выплат</t>
  </si>
  <si>
    <t>000 0103 67 3 01 00150 320</t>
  </si>
  <si>
    <t xml:space="preserve">  Пособия, компенсации и иные социальные выплаты гражданам, кроме публичных нормативных обязательств</t>
  </si>
  <si>
    <t>114 0103 67 3 01 00150 321</t>
  </si>
  <si>
    <t xml:space="preserve">  Иные бюджетные ассигнования</t>
  </si>
  <si>
    <t>000 0103 67 3 01 00150 800</t>
  </si>
  <si>
    <t xml:space="preserve">  Уплата налогов, сборов и иных платежей</t>
  </si>
  <si>
    <t>000 0103 67 3 01 00150 850</t>
  </si>
  <si>
    <t xml:space="preserve">  Уплата иных платежей</t>
  </si>
  <si>
    <t>114 0103 67 3 01 00150 853</t>
  </si>
  <si>
    <t xml:space="preserve">  На осуществление полномочий Совета депутатов МО город Волхов, в соответствии с заключенным соглашением</t>
  </si>
  <si>
    <t>000 0103 67 3 01 80050 000</t>
  </si>
  <si>
    <t>000 0103 67 3 01 80050 100</t>
  </si>
  <si>
    <t>000 0103 67 3 01 80050 120</t>
  </si>
  <si>
    <t>114 0103 67 3 01 80050 121</t>
  </si>
  <si>
    <t>114 0103 67 3 01 80050 129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</si>
  <si>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</si>
  <si>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000 0104 00 0 00 00000 000</t>
  </si>
  <si>
    <t xml:space="preserve">  Муниципальная программа Волховского муниципального района "Обеспечение качественным жильем граждан на территории Волховского муниципального района"</t>
  </si>
  <si>
    <t>000 0104 02 0 00 00000 000</t>
  </si>
  <si>
    <t>000 0104 02 4 00 00000 000</t>
  </si>
  <si>
    <t xml:space="preserve">  Комплекс процессных мероприятий "Улучшение жилищных условий отдельных категорий граждан и выполнение государственных обязательств по обеспечению жильем отдельных категорий граждан"</t>
  </si>
  <si>
    <t>000 0104 02 4 01 00000 000</t>
  </si>
  <si>
    <t xml:space="preserve">  Сфера жилищных отношений</t>
  </si>
  <si>
    <t>000 0104 02 4 01 71420 000</t>
  </si>
  <si>
    <t>000 0104 02 4 01 71420 100</t>
  </si>
  <si>
    <t>000 0104 02 4 01 71420 120</t>
  </si>
  <si>
    <t>110 0104 02 4 01 71420 121</t>
  </si>
  <si>
    <t>110 0104 02 4 01 71420 129</t>
  </si>
  <si>
    <t>000 0104 02 4 01 71420 200</t>
  </si>
  <si>
    <t>000 0104 02 4 01 71420 240</t>
  </si>
  <si>
    <t>110 0104 02 4 01 71420 244</t>
  </si>
  <si>
    <t xml:space="preserve">  Муниципальная программа Волховского муниципального района "Развитие сельского хозяйства Волховского муниципального района "</t>
  </si>
  <si>
    <t>000 0104 08 0 00 00000 000</t>
  </si>
  <si>
    <t xml:space="preserve">  Отраслевые проекты</t>
  </si>
  <si>
    <t>000 0104 08 7 00 00000 000</t>
  </si>
  <si>
    <t xml:space="preserve">  Отраслевой проект "Развитие агропромышленного комплекса"</t>
  </si>
  <si>
    <t>000 0104 08 7 05 00000 000</t>
  </si>
  <si>
    <t xml:space="preserve">  Поддержка сельскохозяйственного производства</t>
  </si>
  <si>
    <t>000 0104 08 7 05 71030 000</t>
  </si>
  <si>
    <t>000 0104 08 7 05 71030 100</t>
  </si>
  <si>
    <t>000 0104 08 7 05 71030 120</t>
  </si>
  <si>
    <t>110 0104 08 7 05 71030 121</t>
  </si>
  <si>
    <t>110 0104 08 7 05 71030 129</t>
  </si>
  <si>
    <t>000 0104 08 7 05 71030 200</t>
  </si>
  <si>
    <t>000 0104 08 7 05 71030 240</t>
  </si>
  <si>
    <t>110 0104 08 7 05 71030 244</t>
  </si>
  <si>
    <t>000 0104 09 0 00 00000 000</t>
  </si>
  <si>
    <t>000 0104 09 4 00 00000 000</t>
  </si>
  <si>
    <t>000 0104 09 4 02 00000 000</t>
  </si>
  <si>
    <t>000 0104 09 4 02 10380 000</t>
  </si>
  <si>
    <t>000 0104 09 4 02 10380 200</t>
  </si>
  <si>
    <t>000 0104 09 4 02 10380 240</t>
  </si>
  <si>
    <t>110 0104 09 4 02 10380 244</t>
  </si>
  <si>
    <t xml:space="preserve">  Муниципальная программа Волховского муниципального района "Безопасность Волховского муниципального района"</t>
  </si>
  <si>
    <t>000 0104 11 0 00 00000 000</t>
  </si>
  <si>
    <t>000 0104 11 4 00 00000 000</t>
  </si>
  <si>
    <t xml:space="preserve">  Комплекс процессных мероприятий "Реализация мер по обеспечению благоприятного инвестиционного климата в Ленинградской области"</t>
  </si>
  <si>
    <t>000 0104 11 4 01 00000 000</t>
  </si>
  <si>
    <t xml:space="preserve">  Сфера профилактики безнадзорности и правонарушений несовершеннолетних</t>
  </si>
  <si>
    <t>000 0104 11 4 01 71330 000</t>
  </si>
  <si>
    <t>000 0104 11 4 01 71330 100</t>
  </si>
  <si>
    <t>000 0104 11 4 01 71330 120</t>
  </si>
  <si>
    <t>110 0104 11 4 01 71330 121</t>
  </si>
  <si>
    <t>110 0104 11 4 01 71330 129</t>
  </si>
  <si>
    <t>000 0104 11 4 01 71330 200</t>
  </si>
  <si>
    <t>000 0104 11 4 01 71330 240</t>
  </si>
  <si>
    <t>110 0104 11 4 01 71330 244</t>
  </si>
  <si>
    <t xml:space="preserve">  Сфера административных правоотношений</t>
  </si>
  <si>
    <t>000 0104 11 4 01 71340 000</t>
  </si>
  <si>
    <t>000 0104 11 4 01 71340 100</t>
  </si>
  <si>
    <t>000 0104 11 4 01 71340 120</t>
  </si>
  <si>
    <t>110 0104 11 4 01 71340 121</t>
  </si>
  <si>
    <t>110 0104 11 4 01 71340 129</t>
  </si>
  <si>
    <t>000 0104 11 4 01 71340 200</t>
  </si>
  <si>
    <t>000 0104 11 4 01 71340 240</t>
  </si>
  <si>
    <t>110 0104 11 4 01 71340 244</t>
  </si>
  <si>
    <t>000 0104 67 0 00 00000 000</t>
  </si>
  <si>
    <t xml:space="preserve">  Обеспечение деятельности главы местной администрации (исполнительно-распорядительного органа муниципального образования)</t>
  </si>
  <si>
    <t>000 0104 67 2 00 00000 000</t>
  </si>
  <si>
    <t>000 0104 67 2 01 00000 000</t>
  </si>
  <si>
    <t>000 0104 67 2 01 00150 000</t>
  </si>
  <si>
    <t>000 0104 67 2 01 00150 100</t>
  </si>
  <si>
    <t>000 0104 67 2 01 00150 120</t>
  </si>
  <si>
    <t>110 0104 67 2 01 00150 121</t>
  </si>
  <si>
    <t>110 0104 67 2 01 00150 122</t>
  </si>
  <si>
    <t>110 0104 67 2 01 00150 129</t>
  </si>
  <si>
    <t>000 0104 67 3 00 00000 000</t>
  </si>
  <si>
    <t>000 0104 67 3 01 00000 000</t>
  </si>
  <si>
    <t>000 0104 67 3 01 00150 000</t>
  </si>
  <si>
    <t>000 0104 67 3 01 00150 100</t>
  </si>
  <si>
    <t>000 0104 67 3 01 00150 120</t>
  </si>
  <si>
    <t>110 0104 67 3 01 00150 121</t>
  </si>
  <si>
    <t>110 0104 67 3 01 00150 122</t>
  </si>
  <si>
    <t>110 0104 67 3 01 00150 129</t>
  </si>
  <si>
    <t>000 0104 67 3 01 00150 200</t>
  </si>
  <si>
    <t>000 0104 67 3 01 00150 240</t>
  </si>
  <si>
    <t>110 0104 67 3 01 00150 244</t>
  </si>
  <si>
    <t xml:space="preserve">  Организация и осуществление деятельности по опеке и попечительчтву</t>
  </si>
  <si>
    <t>000 0104 67 3 01 71380 000</t>
  </si>
  <si>
    <t>000 0104 67 3 01 71380 100</t>
  </si>
  <si>
    <t>000 0104 67 3 01 71380 120</t>
  </si>
  <si>
    <t>110 0104 67 3 01 71380 121</t>
  </si>
  <si>
    <t>110 0104 67 3 01 71380 122</t>
  </si>
  <si>
    <t>110 0104 67 3 01 71380 129</t>
  </si>
  <si>
    <t>000 0104 67 3 01 71380 200</t>
  </si>
  <si>
    <t>000 0104 67 3 01 71380 240</t>
  </si>
  <si>
    <t>110 0104 67 3 01 71380 244</t>
  </si>
  <si>
    <t xml:space="preserve">  Область архивного дела</t>
  </si>
  <si>
    <t>000 0104 67 3 01 71510 000</t>
  </si>
  <si>
    <t>000 0104 67 3 01 71510 100</t>
  </si>
  <si>
    <t>000 0104 67 3 01 71510 120</t>
  </si>
  <si>
    <t>110 0104 67 3 01 71510 121</t>
  </si>
  <si>
    <t>110 0104 67 3 01 71510 129</t>
  </si>
  <si>
    <t>000 0104 67 3 01 71510 200</t>
  </si>
  <si>
    <t>000 0104 67 3 01 71510 240</t>
  </si>
  <si>
    <t>110 0104 67 3 01 71510 244</t>
  </si>
  <si>
    <t xml:space="preserve">  Сфера обращения с безнадзорными животными на территории Ленинградской области</t>
  </si>
  <si>
    <t>000 0104 67 3 01 71590 000</t>
  </si>
  <si>
    <t>000 0104 67 3 01 71590 100</t>
  </si>
  <si>
    <t>000 0104 67 3 01 71590 120</t>
  </si>
  <si>
    <t>110 0104 67 3 01 71590 121</t>
  </si>
  <si>
    <t>110 0104 67 3 01 71590 129</t>
  </si>
  <si>
    <t>000 0104 67 3 01 71590 200</t>
  </si>
  <si>
    <t>000 0104 67 3 01 71590 240</t>
  </si>
  <si>
    <t>110 0104 67 3 01 71590 244</t>
  </si>
  <si>
    <t xml:space="preserve">  На проведение информационно-аналитического наблюдения за осуществлением торговой деятельности</t>
  </si>
  <si>
    <t>000 0104 67 3 01 74490 000</t>
  </si>
  <si>
    <t>000 0104 67 3 01 74490 100</t>
  </si>
  <si>
    <t>000 0104 67 3 01 74490 120</t>
  </si>
  <si>
    <t>110 0104 67 3 01 74490 121</t>
  </si>
  <si>
    <t>110 0104 67 3 01 74490 129</t>
  </si>
  <si>
    <t>000 0104 67 3 01 74490 200</t>
  </si>
  <si>
    <t>000 0104 67 3 01 74490 240</t>
  </si>
  <si>
    <t>110 0104 67 3 01 74490 244</t>
  </si>
  <si>
    <t xml:space="preserve">  Судебная система</t>
  </si>
  <si>
    <t>000 0105 00 0 00 00000 000</t>
  </si>
  <si>
    <t xml:space="preserve">  Непрограммные расходы органов местного самоуправления</t>
  </si>
  <si>
    <t>000 0105 68 0 00 00000 000</t>
  </si>
  <si>
    <t>000 0105 68 9 00 00000 000</t>
  </si>
  <si>
    <t>000 0105 68 9 01 00000 000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</si>
  <si>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</si>
  <si>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000 0105 68 9 01 51200 000</t>
  </si>
  <si>
    <t>000 0105 68 9 01 51200 200</t>
  </si>
  <si>
    <t>000 0105 68 9 01 51200 240</t>
  </si>
  <si>
    <t>110 0105 68 9 01 51200 244</t>
  </si>
  <si>
    <t xml:space="preserve">  Обеспечение деятельности финансовых, налоговых и таможенных органов и органов финансового (финансово-бюджетного) надзора</t>
  </si>
  <si>
    <t>000 0106 00 0 00 00000 000</t>
  </si>
  <si>
    <t xml:space="preserve">  Муниципальная программа Волховского муниципального района "Управление муниципальными финансами и муниципальным долгом Волховского муниципального района"</t>
  </si>
  <si>
    <t>000 0106 03 0 00 00000 000</t>
  </si>
  <si>
    <t>000 0106 03 4 00 00000 000</t>
  </si>
  <si>
    <t xml:space="preserve">  Комплекс процессных мероприятий "Выравнивание бюджетной обеспеченности муниципальных образований городских и сельских поселений Волховского муниципального района"</t>
  </si>
  <si>
    <t>000 0106 03 4 01 00000 000</t>
  </si>
  <si>
    <t xml:space="preserve">  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t>
  </si>
  <si>
    <t>000 0106 03 4 01 71010 000</t>
  </si>
  <si>
    <t>000 0106 03 4 01 71010 100</t>
  </si>
  <si>
    <t>000 0106 03 4 01 71010 120</t>
  </si>
  <si>
    <t>111 0106 03 4 01 71010 121</t>
  </si>
  <si>
    <t>111 0106 03 4 01 71010 129</t>
  </si>
  <si>
    <t xml:space="preserve">  Комплекс процессных мероприятий "Обеспечение публичности бюджета Волховского муниципального района"</t>
  </si>
  <si>
    <t>000 0106 03 4 03 00000 000</t>
  </si>
  <si>
    <t xml:space="preserve">  Развитие и поддержка информационных технологий, обеспечивающих бюджетный процесс</t>
  </si>
  <si>
    <t>000 0106 03 4 03 11190 000</t>
  </si>
  <si>
    <t>000 0106 03 4 03 11190 200</t>
  </si>
  <si>
    <t>000 0106 03 4 03 11190 240</t>
  </si>
  <si>
    <t>111 0106 03 4 03 11190 244</t>
  </si>
  <si>
    <t>000 0106 09 0 00 00000 000</t>
  </si>
  <si>
    <t>000 0106 09 4 00 00000 000</t>
  </si>
  <si>
    <t>000 0106 09 4 02 00000 000</t>
  </si>
  <si>
    <t>000 0106 09 4 02 10380 000</t>
  </si>
  <si>
    <t>000 0106 09 4 02 10380 200</t>
  </si>
  <si>
    <t>000 0106 09 4 02 10380 240</t>
  </si>
  <si>
    <t>111 0106 09 4 02 10380 244</t>
  </si>
  <si>
    <t>120 0106 09 4 02 10380 244</t>
  </si>
  <si>
    <t>000 0106 67 0 00 00000 000</t>
  </si>
  <si>
    <t>000 0106 67 3 00 00000 000</t>
  </si>
  <si>
    <t>000 0106 67 3 01 00000 000</t>
  </si>
  <si>
    <t>000 0106 67 3 01 00150 000</t>
  </si>
  <si>
    <t>000 0106 67 3 01 00150 100</t>
  </si>
  <si>
    <t>000 0106 67 3 01 00150 120</t>
  </si>
  <si>
    <t>111 0106 67 3 01 00150 121</t>
  </si>
  <si>
    <t>120 0106 67 3 01 00150 121</t>
  </si>
  <si>
    <t>111 0106 67 3 01 00150 122</t>
  </si>
  <si>
    <t>120 0106 67 3 01 00150 122</t>
  </si>
  <si>
    <t>111 0106 67 3 01 00150 129</t>
  </si>
  <si>
    <t>120 0106 67 3 01 00150 129</t>
  </si>
  <si>
    <t>000 0106 67 3 01 00150 200</t>
  </si>
  <si>
    <t>000 0106 67 3 01 00150 240</t>
  </si>
  <si>
    <t>111 0106 67 3 01 00150 244</t>
  </si>
  <si>
    <t>120 0106 67 3 01 00150 244</t>
  </si>
  <si>
    <t>000 0106 67 3 01 00150 800</t>
  </si>
  <si>
    <t>000 0106 67 3 01 00150 850</t>
  </si>
  <si>
    <t xml:space="preserve">  Уплата прочих налогов, сборов</t>
  </si>
  <si>
    <t>111 0106 67 3 01 00150 852</t>
  </si>
  <si>
    <t>111 0106 67 3 01 00150 853</t>
  </si>
  <si>
    <t>120 0106 67 3 01 00150 853</t>
  </si>
  <si>
    <t xml:space="preserve">  Осуществление полномочий по исполнению и финансовому контролю за исполнением бюджетов сельских поселений</t>
  </si>
  <si>
    <t>000 0106 67 3 01 40010 000</t>
  </si>
  <si>
    <t>000 0106 67 3 01 40010 100</t>
  </si>
  <si>
    <t>000 0106 67 3 01 40010 120</t>
  </si>
  <si>
    <t>111 0106 67 3 01 40010 121</t>
  </si>
  <si>
    <t>111 0106 67 3 01 40010 129</t>
  </si>
  <si>
    <t xml:space="preserve">  Осуществление части полномочий по исполнению бюджетов городских поселений</t>
  </si>
  <si>
    <t>000 0106 67 3 01 40020 000</t>
  </si>
  <si>
    <t>000 0106 67 3 01 40020 100</t>
  </si>
  <si>
    <t>000 0106 67 3 01 40020 120</t>
  </si>
  <si>
    <t>111 0106 67 3 01 40020 121</t>
  </si>
  <si>
    <t>111 0106 67 3 01 40020 129</t>
  </si>
  <si>
    <t xml:space="preserve">  Осуществление полномочий Контрольно-счетного органа Волховского муниципального района</t>
  </si>
  <si>
    <t>000 0106 67 3 01 40040 000</t>
  </si>
  <si>
    <t>000 0106 67 3 01 40040 100</t>
  </si>
  <si>
    <t>000 0106 67 3 01 40040 120</t>
  </si>
  <si>
    <t>120 0106 67 3 01 40040 121</t>
  </si>
  <si>
    <t>120 0106 67 3 01 40040 129</t>
  </si>
  <si>
    <t xml:space="preserve">  На осуществление полномочий в части внешнего муниципального финансового контроля МО город Волхов, в соответствии с заключенным соглашением</t>
  </si>
  <si>
    <t>000 0106 67 3 01 80070 000</t>
  </si>
  <si>
    <t>000 0106 67 3 01 80070 100</t>
  </si>
  <si>
    <t>000 0106 67 3 01 80070 120</t>
  </si>
  <si>
    <t>120 0106 67 3 01 80070 121</t>
  </si>
  <si>
    <t>120 0106 67 3 01 80070 129</t>
  </si>
  <si>
    <t xml:space="preserve">  Обеспечение деятельности руководителя контрольно-счетной палаты муниципального образования и его заместителей</t>
  </si>
  <si>
    <t>000 0106 67 4 00 00000 000</t>
  </si>
  <si>
    <t>000 0106 67 4 01 00000 000</t>
  </si>
  <si>
    <t>000 0106 67 4 01 00150 000</t>
  </si>
  <si>
    <t>000 0106 67 4 01 00150 100</t>
  </si>
  <si>
    <t>000 0106 67 4 01 00150 120</t>
  </si>
  <si>
    <t>120 0106 67 4 01 00150 121</t>
  </si>
  <si>
    <t>120 0106 67 4 01 00150 129</t>
  </si>
  <si>
    <t xml:space="preserve">  Резервные фонды</t>
  </si>
  <si>
    <t>000 0111 00 0 00 00000 000</t>
  </si>
  <si>
    <t>000 0111 68 0 00 00000 000</t>
  </si>
  <si>
    <t>000 0111 68 9 00 00000 000</t>
  </si>
  <si>
    <t>000 0111 68 9 01 00000 000</t>
  </si>
  <si>
    <t xml:space="preserve">  Резервный фонд администрации Волховского муниципального района</t>
  </si>
  <si>
    <t>000 0111 68 9 01 10660 000</t>
  </si>
  <si>
    <t>000 0111 68 9 01 10660 800</t>
  </si>
  <si>
    <t xml:space="preserve">  Резервные средства</t>
  </si>
  <si>
    <t>111 0111 68 9 01 10660 870</t>
  </si>
  <si>
    <t xml:space="preserve">  Другие общегосударственные вопросы</t>
  </si>
  <si>
    <t>000 0113 00 0 00 00000 000</t>
  </si>
  <si>
    <t>000 0113 09 0 00 00000 000</t>
  </si>
  <si>
    <t>000 0113 09 4 00 00000 000</t>
  </si>
  <si>
    <t>000 0113 09 4 02 00000 000</t>
  </si>
  <si>
    <t>000 0113 09 4 02 10380 000</t>
  </si>
  <si>
    <t>000 0113 09 4 02 10380 200</t>
  </si>
  <si>
    <t>000 0113 09 4 02 10380 240</t>
  </si>
  <si>
    <t>112 0113 09 4 02 10380 244</t>
  </si>
  <si>
    <t xml:space="preserve">  Организация и проведение мероприятий по улучшению условий и охраны труда и снижению уровней профессиональных рисков</t>
  </si>
  <si>
    <t>000 0113 09 4 02 11160 000</t>
  </si>
  <si>
    <t>000 0113 09 4 02 11160 200</t>
  </si>
  <si>
    <t>000 0113 09 4 02 11160 240</t>
  </si>
  <si>
    <t>110 0113 09 4 02 11160 244</t>
  </si>
  <si>
    <t xml:space="preserve">  Муниципальная программа Волховского муниципального района "Устойчивое общественное развитие Волховского муниципального района"</t>
  </si>
  <si>
    <t>000 0113 12 0 00 00000 000</t>
  </si>
  <si>
    <t>000 0113 12 4 00 00000 000</t>
  </si>
  <si>
    <t xml:space="preserve">  Комплекс процессных мероприятий "Повышение информационной открытости органов местного самоуправления Волховского муниципального района"</t>
  </si>
  <si>
    <t>000 0113 12 4 01 00000 000</t>
  </si>
  <si>
    <t xml:space="preserve">  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района, деятельности администрации Волховского райо</t>
  </si>
  <si>
    <t>000 0113 12 4 01 10500 000</t>
  </si>
  <si>
    <t>000 0113 12 4 01 10500 200</t>
  </si>
  <si>
    <t>000 0113 12 4 01 10500 240</t>
  </si>
  <si>
    <t>110 0113 12 4 01 10500 244</t>
  </si>
  <si>
    <t>114 0113 12 4 01 10500 244</t>
  </si>
  <si>
    <t>115 0113 12 4 01 10500 244</t>
  </si>
  <si>
    <t xml:space="preserve">  Проведение пресс-мероприятий для журналистов средств массовой информации (круглых столов, пресс-конференций, семинаров, встреч)</t>
  </si>
  <si>
    <t>000 0113 12 4 01 10510 000</t>
  </si>
  <si>
    <t>000 0113 12 4 01 10510 200</t>
  </si>
  <si>
    <t>000 0113 12 4 01 10510 240</t>
  </si>
  <si>
    <t>110 0113 12 4 01 10510 244</t>
  </si>
  <si>
    <t xml:space="preserve">  Информационная поддержка работы официального сайта администрации Волховского муниципального района (http://volkhov-raion.ru/), официальных сайтов органов местного самоуправления</t>
  </si>
  <si>
    <t>000 0113 12 4 01 10530 000</t>
  </si>
  <si>
    <t>000 0113 12 4 01 10530 200</t>
  </si>
  <si>
    <t>000 0113 12 4 01 10530 240</t>
  </si>
  <si>
    <t>110 0113 12 4 01 10530 244</t>
  </si>
  <si>
    <t xml:space="preserve">  Организация выпуска и распространения информационной и имиджевой продукции о Волховском районе</t>
  </si>
  <si>
    <t>000 0113 12 4 01 10540 000</t>
  </si>
  <si>
    <t>000 0113 12 4 01 10540 200</t>
  </si>
  <si>
    <t>000 0113 12 4 01 10540 240</t>
  </si>
  <si>
    <t>110 0113 12 4 01 10540 244</t>
  </si>
  <si>
    <t xml:space="preserve">  Комплекс процессных мероприятий "Оказание содействия развитию социально-ориентированных некоммерческих организаций (далее – СО НКО) и субъектов социального предпринимательства"</t>
  </si>
  <si>
    <t>000 0113 12 4 02 00000 000</t>
  </si>
  <si>
    <t xml:space="preserve">  Субсидии на оказание финансовой помощи советам ветеранов, организациям инвалидов</t>
  </si>
  <si>
    <t>000 0113 12 4 02 06100 000</t>
  </si>
  <si>
    <t xml:space="preserve">  Предоставление субсидий бюджетным, автономным учреждениям и иным некоммерческим организациям</t>
  </si>
  <si>
    <t>000 0113 12 4 02 06100 600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</si>
  <si>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</si>
  <si>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000 0113 12 4 02 06100 630</t>
  </si>
  <si>
    <t xml:space="preserve">  Субсидии (гранты в форме субсидий), не подлежащие казначейскому сопровождению</t>
  </si>
  <si>
    <t>110 0113 12 4 02 06100 633</t>
  </si>
  <si>
    <t xml:space="preserve">  На поддержку социально ориентированных некоммерческих организаций Ленинградской области</t>
  </si>
  <si>
    <t>000 0113 12 4 02 72060 000</t>
  </si>
  <si>
    <t>000 0113 12 4 02 72060 600</t>
  </si>
  <si>
    <t>000 0113 12 4 02 72060 630</t>
  </si>
  <si>
    <t>110 0113 12 4 02 72060 633</t>
  </si>
  <si>
    <t>000 0113 67 0 00 00000 000</t>
  </si>
  <si>
    <t>000 0113 67 3 00 00000 000</t>
  </si>
  <si>
    <t>000 0113 67 3 01 00000 000</t>
  </si>
  <si>
    <t>000 0113 67 3 01 00150 000</t>
  </si>
  <si>
    <t>000 0113 67 3 01 00150 100</t>
  </si>
  <si>
    <t>000 0113 67 3 01 00150 120</t>
  </si>
  <si>
    <t>112 0113 67 3 01 00150 121</t>
  </si>
  <si>
    <t>112 0113 67 3 01 00150 122</t>
  </si>
  <si>
    <t>112 0113 67 3 01 00150 129</t>
  </si>
  <si>
    <t>000 0113 67 3 01 00150 200</t>
  </si>
  <si>
    <t>000 0113 67 3 01 00150 240</t>
  </si>
  <si>
    <t>112 0113 67 3 01 00150 244</t>
  </si>
  <si>
    <t xml:space="preserve">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t>
  </si>
  <si>
    <t>000 0113 67 3 01 59300 000</t>
  </si>
  <si>
    <t>000 0113 67 3 01 59300 100</t>
  </si>
  <si>
    <t>000 0113 67 3 01 59300 120</t>
  </si>
  <si>
    <t>110 0113 67 3 01 59300 121</t>
  </si>
  <si>
    <t>110 0113 67 3 01 59300 129</t>
  </si>
  <si>
    <t xml:space="preserve">  Осуществление переданных полномочий Российской Федерации на государственную регистрацию актов гражданского состояния</t>
  </si>
  <si>
    <t>000 0113 67 3 01 71760 000</t>
  </si>
  <si>
    <t>000 0113 67 3 01 71760 100</t>
  </si>
  <si>
    <t>000 0113 67 3 01 71760 120</t>
  </si>
  <si>
    <t>110 0113 67 3 01 71760 121</t>
  </si>
  <si>
    <t>110 0113 67 3 01 71760 129</t>
  </si>
  <si>
    <t>000 0113 68 0 00 00000 000</t>
  </si>
  <si>
    <t>000 0113 68 9 00 00000 000</t>
  </si>
  <si>
    <t>000 0113 68 9 01 00000 000</t>
  </si>
  <si>
    <t xml:space="preserve">  Расходы на обеспечение деятельности муниципальных казенных учреждений</t>
  </si>
  <si>
    <t>000 0113 68 9 01 00160 000</t>
  </si>
  <si>
    <t>000 0113 68 9 01 00160 100</t>
  </si>
  <si>
    <t xml:space="preserve">  Расходы на выплаты персоналу казенных учреждений</t>
  </si>
  <si>
    <t>000 0113 68 9 01 00160 110</t>
  </si>
  <si>
    <t xml:space="preserve">  Фонд оплаты труда учреждений</t>
  </si>
  <si>
    <t>110 0113 68 9 01 00160 111</t>
  </si>
  <si>
    <t xml:space="preserve">  Иные выплаты персоналу учреждений, за исключением фонда оплаты труда</t>
  </si>
  <si>
    <t>110 0113 68 9 01 00160 112</t>
  </si>
  <si>
    <t xml:space="preserve">  Взносы по обязательному социальному страхованию на выплаты по оплате труда работников и иные выплаты работникам учреждений</t>
  </si>
  <si>
    <t>110 0113 68 9 01 00160 119</t>
  </si>
  <si>
    <t>000 0113 68 9 01 00160 200</t>
  </si>
  <si>
    <t>000 0113 68 9 01 00160 240</t>
  </si>
  <si>
    <t>110 0113 68 9 01 00160 244</t>
  </si>
  <si>
    <t xml:space="preserve">  Закупка энергетических ресурсов</t>
  </si>
  <si>
    <t>110 0113 68 9 01 00160 247</t>
  </si>
  <si>
    <t>000 0113 68 9 01 00160 800</t>
  </si>
  <si>
    <t>000 0113 68 9 01 00160 850</t>
  </si>
  <si>
    <t xml:space="preserve">  Уплата налога на имущество организаций и земельного налога</t>
  </si>
  <si>
    <t>110 0113 68 9 01 00160 851</t>
  </si>
  <si>
    <t>110 0113 68 9 01 00160 852</t>
  </si>
  <si>
    <t>110 0113 68 9 01 00160 853</t>
  </si>
  <si>
    <t xml:space="preserve">  Осуществление мероприятий по проведению ремонтных работ</t>
  </si>
  <si>
    <t>000 0113 68 9 01 04010 000</t>
  </si>
  <si>
    <t>000 0113 68 9 01 04010 200</t>
  </si>
  <si>
    <t>000 0113 68 9 01 04010 240</t>
  </si>
  <si>
    <t>110 0113 68 9 01 04010 244</t>
  </si>
  <si>
    <t xml:space="preserve">  Оценка недвижимости, признание прав и регулирование отношений по государственной и муниципальной собственности</t>
  </si>
  <si>
    <t>000 0113 68 9 01 10670 000</t>
  </si>
  <si>
    <t>000 0113 68 9 01 10670 200</t>
  </si>
  <si>
    <t>000 0113 68 9 01 10670 240</t>
  </si>
  <si>
    <t>112 0113 68 9 01 10670 244</t>
  </si>
  <si>
    <t xml:space="preserve">  Ежегодный членский взнос в совет муниципальных образований</t>
  </si>
  <si>
    <t>000 0113 68 9 01 10690 000</t>
  </si>
  <si>
    <t>000 0113 68 9 01 10690 800</t>
  </si>
  <si>
    <t>000 0113 68 9 01 10690 850</t>
  </si>
  <si>
    <t>114 0113 68 9 01 10690 853</t>
  </si>
  <si>
    <t xml:space="preserve">  Прочие общегосударственные расходы</t>
  </si>
  <si>
    <t>000 0113 68 9 01 10700 000</t>
  </si>
  <si>
    <t>000 0113 68 9 01 10700 200</t>
  </si>
  <si>
    <t>000 0113 68 9 01 10700 240</t>
  </si>
  <si>
    <t>110 0113 68 9 01 10700 244</t>
  </si>
  <si>
    <t>114 0113 68 9 01 10700 244</t>
  </si>
  <si>
    <t>000 0113 68 9 01 10700 800</t>
  </si>
  <si>
    <t>000 0113 68 9 01 10700 850</t>
  </si>
  <si>
    <t>110 0113 68 9 01 10700 851</t>
  </si>
  <si>
    <t xml:space="preserve">  Исполнение судебных актов, вступивших в законную силу</t>
  </si>
  <si>
    <t>000 0113 68 9 01 10920 000</t>
  </si>
  <si>
    <t>000 0113 68 9 01 10920 800</t>
  </si>
  <si>
    <t xml:space="preserve">  Исполнение судебных актов</t>
  </si>
  <si>
    <t>000 0113 68 9 01 10920 830</t>
  </si>
  <si>
    <t xml:space="preserve">  Исполнение судебных актов Российской Федерации и мировых соглашений по возмещению причиненного вреда</t>
  </si>
  <si>
    <t>110 0113 68 9 01 10920 831</t>
  </si>
  <si>
    <t>112 0113 68 9 01 10920 831</t>
  </si>
  <si>
    <t>114 0113 68 9 01 10920 831</t>
  </si>
  <si>
    <t>000 0113 68 9 01 10920 850</t>
  </si>
  <si>
    <t>110 0113 68 9 01 10920 853</t>
  </si>
  <si>
    <t xml:space="preserve">  Экспертиза поставленного товара, результатов выполненных работ, оказанных услуг в соответствии с требованиями Федерального закона от 05.04.2013 года № 44-ФЗ «О контрактной системе в сфере закупок товаров, работ, услуг для обеспечения государственных и мун</t>
  </si>
  <si>
    <t>000 0113 68 9 01 11010 000</t>
  </si>
  <si>
    <t>000 0113 68 9 01 11010 200</t>
  </si>
  <si>
    <t>000 0113 68 9 01 11010 240</t>
  </si>
  <si>
    <t>110 0113 68 9 01 11010 244</t>
  </si>
  <si>
    <t xml:space="preserve">  Единовременная премия лицам, удостоенным звания "Почетный гражданин Волховского района"</t>
  </si>
  <si>
    <t>000 0113 68 9 01 11400 000</t>
  </si>
  <si>
    <t>000 0113 68 9 01 11400 300</t>
  </si>
  <si>
    <t xml:space="preserve">  Публичные нормативные выплаты гражданам несоциального характера</t>
  </si>
  <si>
    <t>110 0113 68 9 01 11400 330</t>
  </si>
  <si>
    <t xml:space="preserve">  Единовременное поощрение граждан, награжденных Знаком отличия "За вклад в развитие Волховского муниципального района"</t>
  </si>
  <si>
    <t>000 0113 68 9 01 11410 000</t>
  </si>
  <si>
    <t>000 0113 68 9 01 11410 300</t>
  </si>
  <si>
    <t>110 0113 68 9 01 11410 330</t>
  </si>
  <si>
    <t xml:space="preserve">  Содержание муниципального имущества</t>
  </si>
  <si>
    <t>000 0113 68 9 01 11570 000</t>
  </si>
  <si>
    <t>000 0113 68 9 01 11570 200</t>
  </si>
  <si>
    <t>000 0113 68 9 01 11570 240</t>
  </si>
  <si>
    <t>110 0113 68 9 01 11570 247</t>
  </si>
  <si>
    <t>000 0113 68 9 01 11590 000</t>
  </si>
  <si>
    <t>000 0113 68 9 01 11590 200</t>
  </si>
  <si>
    <t>000 0113 68 9 01 11590 240</t>
  </si>
  <si>
    <t>112 0113 68 9 01 11590 244</t>
  </si>
  <si>
    <t xml:space="preserve">  НАЦИОНАЛЬНАЯ БЕЗОПАСНОСТЬ И ПРАВООХРАНИТЕЛЬНАЯ ДЕЯТЕЛЬНОСТЬ</t>
  </si>
  <si>
    <t>000 0300 00 0 00 00000 000</t>
  </si>
  <si>
    <t xml:space="preserve">  Гражданская оборона</t>
  </si>
  <si>
    <t>000 0309 00 0 00 00000 000</t>
  </si>
  <si>
    <t>000 0309 11 0 00 00000 000</t>
  </si>
  <si>
    <t>000 0309 11 4 00 00000 000</t>
  </si>
  <si>
    <t xml:space="preserve">  Комплекс процессных мероприятий "Проведение мероприятий по мобилизационной подготовке"</t>
  </si>
  <si>
    <t>000 0309 11 4 03 00000 000</t>
  </si>
  <si>
    <t xml:space="preserve">  Проведение мероприятий по мобилизационной подготовке</t>
  </si>
  <si>
    <t>000 0309 11 4 03 10390 000</t>
  </si>
  <si>
    <t>000 0309 11 4 03 10390 200</t>
  </si>
  <si>
    <t>000 0309 11 4 03 10390 240</t>
  </si>
  <si>
    <t>110 0309 11 4 03 10390 244</t>
  </si>
  <si>
    <t xml:space="preserve">  Оплата услуг за доставку и отправку документов через структуры специальной связи</t>
  </si>
  <si>
    <t>000 0309 11 4 03 10420 000</t>
  </si>
  <si>
    <t>000 0309 11 4 03 10420 200</t>
  </si>
  <si>
    <t>000 0309 11 4 03 10420 240</t>
  </si>
  <si>
    <t>110 0309 11 4 03 10420 244</t>
  </si>
  <si>
    <t xml:space="preserve">  Комплекс процессных мероприятий "Проведение мероприятий по гражданской обороне"</t>
  </si>
  <si>
    <t>000 0309 11 4 04 00000 000</t>
  </si>
  <si>
    <t xml:space="preserve">  Подготовка руководящего состава ГО, КЧС и ОПБ администрации Волховского муниципального района</t>
  </si>
  <si>
    <t>000 0309 11 4 04 10410 000</t>
  </si>
  <si>
    <t>000 0309 11 4 04 10410 200</t>
  </si>
  <si>
    <t>000 0309 11 4 04 10410 240</t>
  </si>
  <si>
    <t>110 0309 11 4 04 10410 244</t>
  </si>
  <si>
    <t xml:space="preserve">  Создание запасов материальных ресурсов</t>
  </si>
  <si>
    <t>000 0309 11 4 04 11170 000</t>
  </si>
  <si>
    <t>000 0309 11 4 04 11170 200</t>
  </si>
  <si>
    <t>000 0309 11 4 04 11170 240</t>
  </si>
  <si>
    <t>110 0309 11 4 04 11170 244</t>
  </si>
  <si>
    <t xml:space="preserve">  Иные межбюджетные трансферты на обслуживание местной системы оповещения на территории Волховского муниципального района</t>
  </si>
  <si>
    <t>000 0309 11 4 04 60650 000</t>
  </si>
  <si>
    <t xml:space="preserve">  Межбюджетные трансферты</t>
  </si>
  <si>
    <t>000 0309 11 4 04 60650 500</t>
  </si>
  <si>
    <t>110 0309 11 4 04 60650 540</t>
  </si>
  <si>
    <t xml:space="preserve">  Защита населения и территории от чрезвычайных ситуаций природного и техногенного характера, пожарная безопасность</t>
  </si>
  <si>
    <t>000 0310 00 0 00 00000 000</t>
  </si>
  <si>
    <t>000 0310 08 0 00 00000 000</t>
  </si>
  <si>
    <t>000 0310 08 7 00 00000 000</t>
  </si>
  <si>
    <t xml:space="preserve">  Отраслевой проект "Благоустройство сельских территорий"</t>
  </si>
  <si>
    <t>000 0310 08 7 04 00000 000</t>
  </si>
  <si>
    <t xml:space="preserve">  Иные межбюджетные трансферты на благоустройство сельских территорий</t>
  </si>
  <si>
    <t>000 0310 08 7 04 S5670 000</t>
  </si>
  <si>
    <t>000 0310 08 7 04 S5670 500</t>
  </si>
  <si>
    <t>110 0310 08 7 04 S5670 540</t>
  </si>
  <si>
    <t>000 0310 11 0 00 00000 000</t>
  </si>
  <si>
    <t>000 0310 11 4 00 00000 000</t>
  </si>
  <si>
    <t xml:space="preserve">  Комплекс процессных мероприятий "Предупреждение и ликвидация чрезвычайных ситуаций"</t>
  </si>
  <si>
    <t>000 0310 11 4 05 00000 000</t>
  </si>
  <si>
    <t xml:space="preserve">  Обеспечение безопасности людей на водных объектах</t>
  </si>
  <si>
    <t>000 0310 11 4 05 10440 000</t>
  </si>
  <si>
    <t>000 0310 11 4 05 10440 200</t>
  </si>
  <si>
    <t>000 0310 11 4 05 10440 240</t>
  </si>
  <si>
    <t>110 0310 11 4 05 10440 244</t>
  </si>
  <si>
    <t xml:space="preserve">  Иные межбюджетные трансферты на подготовку и выполнение противопаводковых мероприятий</t>
  </si>
  <si>
    <t>000 0310 11 4 05 60100 000</t>
  </si>
  <si>
    <t>000 0310 11 4 05 60100 500</t>
  </si>
  <si>
    <t>110 0310 11 4 05 60100 540</t>
  </si>
  <si>
    <t xml:space="preserve">  Комплекс процессных мероприятий "Обеспечение пожарной безопасности"</t>
  </si>
  <si>
    <t>000 0310 11 4 06 00000 000</t>
  </si>
  <si>
    <t xml:space="preserve">  Организация работы Движения "Южный пожарный"</t>
  </si>
  <si>
    <t>000 0310 11 4 06 11580 000</t>
  </si>
  <si>
    <t>000 0310 11 4 06 11580 600</t>
  </si>
  <si>
    <t xml:space="preserve">  Субсидии бюджетным учреждениям</t>
  </si>
  <si>
    <t>000 0310 11 4 06 11580 610</t>
  </si>
  <si>
    <t xml:space="preserve">  Субсидии бюджетным учреждениям на иные цели</t>
  </si>
  <si>
    <t>119 0310 11 4 06 11580 612</t>
  </si>
  <si>
    <t xml:space="preserve">  Иные межбюджетные трансферты на подготовку и выполнение тушения лесных и торфяных пожаров</t>
  </si>
  <si>
    <t>000 0310 11 4 06 60110 000</t>
  </si>
  <si>
    <t>000 0310 11 4 06 60110 500</t>
  </si>
  <si>
    <t>110 0310 11 4 06 60110 540</t>
  </si>
  <si>
    <t xml:space="preserve">  Другие вопросы в области национальной безопасности и правоохранительной деятельности</t>
  </si>
  <si>
    <t>000 0314 00 0 00 00000 000</t>
  </si>
  <si>
    <t>000 0314 11 0 00 00000 000</t>
  </si>
  <si>
    <t>000 0314 11 4 00 00000 000</t>
  </si>
  <si>
    <t xml:space="preserve">  Комплекс процессных мероприятий "Оказание содействия в обеспечении общественного порядка"</t>
  </si>
  <si>
    <t>000 0314 11 4 02 00000 000</t>
  </si>
  <si>
    <t xml:space="preserve">  Прочие мероприятия в области национальной безопасности и правоохранительной деятельности</t>
  </si>
  <si>
    <t>000 0314 11 4 02 11260 000</t>
  </si>
  <si>
    <t>000 0314 11 4 02 11260 200</t>
  </si>
  <si>
    <t>000 0314 11 4 02 11260 240</t>
  </si>
  <si>
    <t>110 0314 11 4 02 11260 244</t>
  </si>
  <si>
    <t>000 0314 68 0 00 00000 000</t>
  </si>
  <si>
    <t>000 0314 68 9 00 00000 000</t>
  </si>
  <si>
    <t>000 0314 68 9 01 00000 000</t>
  </si>
  <si>
    <t xml:space="preserve">  Прочие мероприятия в области национальной безопасности</t>
  </si>
  <si>
    <t>000 0314 68 9 01 11520 000</t>
  </si>
  <si>
    <t>000 0314 68 9 01 11520 200</t>
  </si>
  <si>
    <t>000 0314 68 9 01 11520 240</t>
  </si>
  <si>
    <t>110 0314 68 9 01 11520 244</t>
  </si>
  <si>
    <t xml:space="preserve">  НАЦИОНАЛЬНАЯ ЭКОНОМИКА</t>
  </si>
  <si>
    <t>000 0400 00 0 00 00000 000</t>
  </si>
  <si>
    <t xml:space="preserve">  Сельское хозяйство и рыболовство</t>
  </si>
  <si>
    <t>000 0405 00 0 00 00000 000</t>
  </si>
  <si>
    <t>000 0405 08 0 00 00000 000</t>
  </si>
  <si>
    <t>000 0405 08 4 00 00000 000</t>
  </si>
  <si>
    <t xml:space="preserve">  Комплекс процессных мероприятий "Повышение уровня ресурсного потенциала развития агропромышленного и рыбохозяйственного комплекса"</t>
  </si>
  <si>
    <t>000 0405 08 4 01 00000 000</t>
  </si>
  <si>
    <t xml:space="preserve">  Поддержка стабилизации и развития отраслей растениеводства</t>
  </si>
  <si>
    <t>000 0405 08 4 01 06010 000</t>
  </si>
  <si>
    <t>000 0405 08 4 01 06010 800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</si>
  <si>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</si>
  <si>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000 0405 08 4 01 06010 810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</si>
  <si>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</si>
  <si>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110 0405 08 4 01 06010 811</t>
  </si>
  <si>
    <t xml:space="preserve">  Предоставление субсидии на развитие животноводства</t>
  </si>
  <si>
    <t>000 0405 08 4 01 06020 000</t>
  </si>
  <si>
    <t>000 0405 08 4 01 06020 800</t>
  </si>
  <si>
    <t>000 0405 08 4 01 06020 810</t>
  </si>
  <si>
    <t>110 0405 08 4 01 06020 811</t>
  </si>
  <si>
    <t xml:space="preserve">  Комплекс процессных мероприятий "Развитие малых форм хозяйствования и сельскохозяйственной кооперации"</t>
  </si>
  <si>
    <t>000 0405 08 4 02 00000 000</t>
  </si>
  <si>
    <t xml:space="preserve">  Поддержка развития крестьянских (фермерских) хозяйств, личных подсобных хозяйств населения</t>
  </si>
  <si>
    <t>000 0405 08 4 02 06030 000</t>
  </si>
  <si>
    <t>000 0405 08 4 02 06030 800</t>
  </si>
  <si>
    <t>000 0405 08 4 02 06030 810</t>
  </si>
  <si>
    <t>110 0405 08 4 02 06030 811</t>
  </si>
  <si>
    <t xml:space="preserve">  Комплекс процессных мероприятий "Обеспечение реализации муниципальной программы Волховского муниципального района "Развитие сельского хозяйства Волховского муниципального района"</t>
  </si>
  <si>
    <t>000 0405 08 4 03 00000 000</t>
  </si>
  <si>
    <t xml:space="preserve">  Субсидия на возмещение затрат при проведении мероприятий районного значения и обеспечении участия в мероприятиях регионального значения</t>
  </si>
  <si>
    <t>000 0405 08 4 03 06170 000</t>
  </si>
  <si>
    <t>000 0405 08 4 03 06170 800</t>
  </si>
  <si>
    <t>000 0405 08 4 03 06170 810</t>
  </si>
  <si>
    <t>110 0405 08 4 03 06170 811</t>
  </si>
  <si>
    <t xml:space="preserve">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</si>
  <si>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000 0405 08 4 03 10190 000</t>
  </si>
  <si>
    <t>000 0405 08 4 03 10190 200</t>
  </si>
  <si>
    <t>000 0405 08 4 03 10190 240</t>
  </si>
  <si>
    <t>110 0405 08 4 03 10190 244</t>
  </si>
  <si>
    <t>000 0405 08 4 03 10190 300</t>
  </si>
  <si>
    <t xml:space="preserve">  Премии и гранты</t>
  </si>
  <si>
    <t>110 0405 08 4 03 10190 350</t>
  </si>
  <si>
    <t xml:space="preserve">  Иные межбюджетные трансферты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</si>
  <si>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000 0405 08 4 03 60410 000</t>
  </si>
  <si>
    <t>000 0405 08 4 03 60410 500</t>
  </si>
  <si>
    <t>110 0405 08 4 03 60410 540</t>
  </si>
  <si>
    <t>000 0405 08 7 00 00000 000</t>
  </si>
  <si>
    <t>000 0405 08 7 05 00000 000</t>
  </si>
  <si>
    <t>000 0405 08 7 05 71030 000</t>
  </si>
  <si>
    <t>000 0405 08 7 05 71030 800</t>
  </si>
  <si>
    <t>000 0405 08 7 05 71030 810</t>
  </si>
  <si>
    <t>110 0405 08 7 05 71030 811</t>
  </si>
  <si>
    <t>000 0405 08 7 05 71031 000</t>
  </si>
  <si>
    <t>000 0405 08 7 05 71031 800</t>
  </si>
  <si>
    <t>000 0405 08 7 05 71031 810</t>
  </si>
  <si>
    <t>110 0405 08 7 05 71031 811</t>
  </si>
  <si>
    <t xml:space="preserve">  Транспорт</t>
  </si>
  <si>
    <t>000 0408 00 0 00 00000 000</t>
  </si>
  <si>
    <t>000 0408 68 0 00 00000 000</t>
  </si>
  <si>
    <t>000 0408 68 9 00 00000 000</t>
  </si>
  <si>
    <t>000 0408 68 9 01 00000 000</t>
  </si>
  <si>
    <t xml:space="preserve">  Создание условий для предоставления транспортных услуг населению между поселениями в границах Волховского муниципального района</t>
  </si>
  <si>
    <t>000 0408 68 9 01 11340 000</t>
  </si>
  <si>
    <t>000 0408 68 9 01 11340 200</t>
  </si>
  <si>
    <t>000 0408 68 9 01 11340 240</t>
  </si>
  <si>
    <t>110 0408 68 9 01 11340 244</t>
  </si>
  <si>
    <t xml:space="preserve">  Дорожное хозяйство (дорожные фонды)</t>
  </si>
  <si>
    <t>000 0409 00 0 00 00000 000</t>
  </si>
  <si>
    <t xml:space="preserve">  Муниципальная программа Волховского муниципального района "Обеспечение устойчивого функционирования и развития транспортной системы, дорожной, коммунальной и инженерной инфраструктуры и повышение энергоэффективности в Волховском муниципальном районе"</t>
  </si>
  <si>
    <t>000 0409 01 0 00 00000 000</t>
  </si>
  <si>
    <t>000 0409 01 4 00 00000 000</t>
  </si>
  <si>
    <t xml:space="preserve">  Комплекс процессных мероприятий "Развитие автомобильных дорог общего пользования и объектов дорожного хозяйства на межпоселенческих территориях"</t>
  </si>
  <si>
    <t>000 0409 01 4 03 00000 000</t>
  </si>
  <si>
    <t xml:space="preserve">  Реализация комплекса мер по содержанию действующей улично-дорожной сети, а также искусственных дорожных сооружений</t>
  </si>
  <si>
    <t>000 0409 01 4 03 9Д001 000</t>
  </si>
  <si>
    <t>000 0409 01 4 03 9Д001 200</t>
  </si>
  <si>
    <t>000 0409 01 4 03 9Д001 240</t>
  </si>
  <si>
    <t>110 0409 01 4 03 9Д001 244</t>
  </si>
  <si>
    <t xml:space="preserve">  Паспортизация дорог общего пользования</t>
  </si>
  <si>
    <t>000 0409 01 4 03 9Д002 000</t>
  </si>
  <si>
    <t>000 0409 01 4 03 9Д002 200</t>
  </si>
  <si>
    <t>000 0409 01 4 03 9Д002 240</t>
  </si>
  <si>
    <t>112 0409 01 4 03 9Д002 244</t>
  </si>
  <si>
    <t>000 0409 08 0 00 00000 000</t>
  </si>
  <si>
    <t>000 0409 08 4 00 00000 000</t>
  </si>
  <si>
    <t xml:space="preserve">  Комплекс процессных мероприятий "Развитие транспортной инфраструктуры и благоустройства сельских территорий Волховского муниципального района"</t>
  </si>
  <si>
    <t>000 0409 08 4 04 00000 000</t>
  </si>
  <si>
    <t xml:space="preserve">  Текущий ремонт автодорог к населенным пунктам Волховского муниципального района</t>
  </si>
  <si>
    <t>000 0409 08 4 04 9Д121 000</t>
  </si>
  <si>
    <t>000 0409 08 4 04 9Д121 200</t>
  </si>
  <si>
    <t>000 0409 08 4 04 9Д121 240</t>
  </si>
  <si>
    <t>110 0409 08 4 04 9Д121 244</t>
  </si>
  <si>
    <t>000 0409 08 7 00 00000 000</t>
  </si>
  <si>
    <t xml:space="preserve">  Отраслевой проект "Развитие и приведение в нормативное состояние автомобильных дорог общего пользования"</t>
  </si>
  <si>
    <t>000 0409 08 7 01 00000 000</t>
  </si>
  <si>
    <t xml:space="preserve">  На капитальный ремонт и ремонт автомобильных дорог общего пользования местного значения, имеющих приоритетный социально значимый характер</t>
  </si>
  <si>
    <t>000 0409 08 7 01 SД160 000</t>
  </si>
  <si>
    <t>000 0409 08 7 01 SД160 200</t>
  </si>
  <si>
    <t>000 0409 08 7 01 SД160 240</t>
  </si>
  <si>
    <t>110 0409 08 7 01 SД160 244</t>
  </si>
  <si>
    <t>000 0409 68 0 00 00000 000</t>
  </si>
  <si>
    <t>000 0409 68 9 00 00000 000</t>
  </si>
  <si>
    <t>000 0409 68 9 01 00000 000</t>
  </si>
  <si>
    <t xml:space="preserve">  Иные межбюджетные трансферты на проведение мероприятий по обеспечению безопасности дорожного движения</t>
  </si>
  <si>
    <t>000 0409 68 9 01 9Д161 000</t>
  </si>
  <si>
    <t>000 0409 68 9 01 9Д161 500</t>
  </si>
  <si>
    <t>110 0409 68 9 01 9Д161 540</t>
  </si>
  <si>
    <t>000 0409 68 9 01 9Д162 000</t>
  </si>
  <si>
    <t>000 0409 68 9 01 9Д162 500</t>
  </si>
  <si>
    <t>110 0409 68 9 01 9Д162 540</t>
  </si>
  <si>
    <t xml:space="preserve">  Приобретение дорожной техники и другого имущества, необходимого для функционирования и содержание автодорог</t>
  </si>
  <si>
    <t>000 0409 68 9 01 9Д855 000</t>
  </si>
  <si>
    <t>000 0409 68 9 01 9Д855 200</t>
  </si>
  <si>
    <t>000 0409 68 9 01 9Д855 240</t>
  </si>
  <si>
    <t>110 0409 68 9 01 9Д855 244</t>
  </si>
  <si>
    <t xml:space="preserve">  Лизинговые платежи по договору финансовой аренды (лизинга), не являющиеся бюджетными инвестициями</t>
  </si>
  <si>
    <t>110 0409 68 9 01 9Д855 248</t>
  </si>
  <si>
    <t>000 0409 68 9 01 SД160 000</t>
  </si>
  <si>
    <t>000 0409 68 9 01 SД160 500</t>
  </si>
  <si>
    <t>110 0409 68 9 01 SД160 540</t>
  </si>
  <si>
    <t xml:space="preserve">  Другие вопросы в области национальной экономики</t>
  </si>
  <si>
    <t>000 0412 00 0 00 00000 000</t>
  </si>
  <si>
    <t>000 0412 08 0 00 00000 000</t>
  </si>
  <si>
    <t>000 0412 08 4 00 00000 000</t>
  </si>
  <si>
    <t>000 0412 08 4 02 00000 000</t>
  </si>
  <si>
    <t xml:space="preserve">  Поддержка развития садоводческих, огороднических и дачных некоммерческих объединений</t>
  </si>
  <si>
    <t>000 0412 08 4 02 06040 000</t>
  </si>
  <si>
    <t>000 0412 08 4 02 06040 600</t>
  </si>
  <si>
    <t>000 0412 08 4 02 06040 630</t>
  </si>
  <si>
    <t xml:space="preserve">  Субсидии на возмещение недополученных доходов и (или) возмещение фактически понесенных затрат</t>
  </si>
  <si>
    <t>110 0412 08 4 02 06040 631</t>
  </si>
  <si>
    <t>000 0412 08 7 00 00000 000</t>
  </si>
  <si>
    <t xml:space="preserve">  Отраслевой проект "Вовлечение в оборот земель сельскохозяйственного назначения"</t>
  </si>
  <si>
    <t>000 0412 08 7 02 00000 000</t>
  </si>
  <si>
    <t xml:space="preserve">  Подготовка проектов межевания земельных участков и проведение кадастровых работ (проведение кадастровых работ)</t>
  </si>
  <si>
    <t>000 0412 08 7 02 L5991 000</t>
  </si>
  <si>
    <t>000 0412 08 7 02 L5991 200</t>
  </si>
  <si>
    <t>000 0412 08 7 02 L5991 240</t>
  </si>
  <si>
    <t>112 0412 08 7 02 L5991 244</t>
  </si>
  <si>
    <t>000 0412 09 0 00 00000 000</t>
  </si>
  <si>
    <t>000 0412 09 4 00 00000 000</t>
  </si>
  <si>
    <t xml:space="preserve">  Комплекс процессных мероприятий "Постановка на кадастровый учет земельных участков и объектов недвижимого имущества"</t>
  </si>
  <si>
    <t>000 0412 09 4 01 00000 000</t>
  </si>
  <si>
    <t xml:space="preserve">  Внесение в сведения ЕГРН информации о границах населенных пунктов Волховского муниципального района</t>
  </si>
  <si>
    <t>000 0412 09 4 01 10990 000</t>
  </si>
  <si>
    <t>000 0412 09 4 01 10990 200</t>
  </si>
  <si>
    <t>000 0412 09 4 01 10990 240</t>
  </si>
  <si>
    <t>110 0412 09 4 01 10990 244</t>
  </si>
  <si>
    <t xml:space="preserve">  Внесение в сведения ЕГРН информации о границах территориальных зон населеных пунктов Волховского муниципального района</t>
  </si>
  <si>
    <t>000 0412 09 4 01 11090 000</t>
  </si>
  <si>
    <t>000 0412 09 4 01 11090 200</t>
  </si>
  <si>
    <t>000 0412 09 4 01 11090 240</t>
  </si>
  <si>
    <t>110 0412 09 4 01 11090 244</t>
  </si>
  <si>
    <t xml:space="preserve">  Муниципальная программа Волховского муниципального района «Развитие малого, среднего бизнеса и потребительского рынка Волховского муниципального района"</t>
  </si>
  <si>
    <t>000 0412 10 0 00 00000 000</t>
  </si>
  <si>
    <t>000 0412 10 4 00 00000 000</t>
  </si>
  <si>
    <t xml:space="preserve">  Комплекс процессных мероприятий "Предоставление финансовой и имущественной поддержки субъектам МСП"</t>
  </si>
  <si>
    <t>000 0412 10 4 01 00000 000</t>
  </si>
  <si>
    <t xml:space="preserve">  Предоставление субсидий субъектам малого и среднего предпринимательства, осуществляющим деятельность в сфере народных художественных промыслов и (или) ремесел</t>
  </si>
  <si>
    <t>000 0412 10 4 01 06180 000</t>
  </si>
  <si>
    <t>000 0412 10 4 01 06180 800</t>
  </si>
  <si>
    <t>000 0412 10 4 01 06180 810</t>
  </si>
  <si>
    <t>110 0412 10 4 01 06180 811</t>
  </si>
  <si>
    <t xml:space="preserve">  Для софинансирования в рамках муниципальных программ поддержки и развития субъектов малого и среднего предпринимательства мероприятия по поддержке субъектов малого предпринимательства на организацию предпринимательской деятельности</t>
  </si>
  <si>
    <t>000 0412 10 4 01 S4260 000</t>
  </si>
  <si>
    <t>000 0412 10 4 01 S4260 800</t>
  </si>
  <si>
    <t>000 0412 10 4 01 S4260 810</t>
  </si>
  <si>
    <t>110 0412 10 4 01 S4260 811</t>
  </si>
  <si>
    <t xml:space="preserve">  Комплекс процессных мероприятий "Содействие развитию организаций инфраструктуры поддержки МСП и продвижению их услуг"</t>
  </si>
  <si>
    <t>000 0412 10 4 02 00000 000</t>
  </si>
  <si>
    <t xml:space="preserve">  Субсидии организациям инфраструктуры поддержки МСП на развитие и обеспечение хозяйственной деятельности</t>
  </si>
  <si>
    <t>000 0412 10 4 02 06070 000</t>
  </si>
  <si>
    <t>000 0412 10 4 02 06070 600</t>
  </si>
  <si>
    <t>000 0412 10 4 02 06070 630</t>
  </si>
  <si>
    <t>110 0412 10 4 02 06070 631</t>
  </si>
  <si>
    <t xml:space="preserve">  Предоставление субсидий организациям, образующим инфраструктуру поддержки субъектов МСП, на возмещение части затрат,связанных с оказанием безвозмездных информационных, консультационных и образовательных услуг в сфере предпринимательства</t>
  </si>
  <si>
    <t>000 0412 10 4 02 06150 000</t>
  </si>
  <si>
    <t>000 0412 10 4 02 06150 600</t>
  </si>
  <si>
    <t>000 0412 10 4 02 06150 630</t>
  </si>
  <si>
    <t>110 0412 10 4 02 06150 631</t>
  </si>
  <si>
    <t xml:space="preserve">  Комплекс процессных мероприятий "Содействие в реализации товаров, работ и услуг субъектов МСП на потребительском рынке"</t>
  </si>
  <si>
    <t>000 0412 10 4 03 00000 000</t>
  </si>
  <si>
    <t xml:space="preserve">  Иные межбюджетные трансферты на компенсацию затрат организациям потребительской кооперации по доставке товаров в сельские населенные пункты Волховского муниципального района</t>
  </si>
  <si>
    <t>000 0412 10 4 03 60600 000</t>
  </si>
  <si>
    <t>000 0412 10 4 03 60600 500</t>
  </si>
  <si>
    <t>110 0412 10 4 03 60600 540</t>
  </si>
  <si>
    <t xml:space="preserve">  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t>
  </si>
  <si>
    <t>000 0412 10 4 03 S4560 000</t>
  </si>
  <si>
    <t>000 0412 10 4 03 S4560 800</t>
  </si>
  <si>
    <t>000 0412 10 4 03 S4560 810</t>
  </si>
  <si>
    <t>110 0412 10 4 03 S4560 811</t>
  </si>
  <si>
    <t xml:space="preserve">  Комплекс процессных мероприятий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</si>
  <si>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000 0412 10 4 05 00000 000</t>
  </si>
  <si>
    <t xml:space="preserve">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</si>
  <si>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000 0412 10 4 05 10300 000</t>
  </si>
  <si>
    <t>000 0412 10 4 05 10300 200</t>
  </si>
  <si>
    <t>000 0412 10 4 05 10300 240</t>
  </si>
  <si>
    <t>110 0412 10 4 05 10300 244</t>
  </si>
  <si>
    <t xml:space="preserve">  Организация мероприятий для самозанятых граждан Волховского муниципального района</t>
  </si>
  <si>
    <t>000 0412 10 4 05 11470 000</t>
  </si>
  <si>
    <t>000 0412 10 4 05 11470 200</t>
  </si>
  <si>
    <t>000 0412 10 4 05 11470 240</t>
  </si>
  <si>
    <t>110 0412 10 4 05 11470 244</t>
  </si>
  <si>
    <t xml:space="preserve">  Организация мероприятий, в том числе для субъектов малого и среднего бизнеса, направленных на развитие социального предпринимательства</t>
  </si>
  <si>
    <t>000 0412 10 4 05 11480 000</t>
  </si>
  <si>
    <t>000 0412 10 4 05 11480 200</t>
  </si>
  <si>
    <t>000 0412 10 4 05 11480 240</t>
  </si>
  <si>
    <t>110 0412 10 4 05 11480 244</t>
  </si>
  <si>
    <t xml:space="preserve">  Организация мероприятий, в том числе для субъектов малого и среднего бизнеса, направленных на развитие молодежного предпринимательства</t>
  </si>
  <si>
    <t>000 0412 10 4 05 11490 000</t>
  </si>
  <si>
    <t>000 0412 10 4 05 11490 200</t>
  </si>
  <si>
    <t>000 0412 10 4 05 11490 240</t>
  </si>
  <si>
    <t>110 0412 10 4 05 11490 244</t>
  </si>
  <si>
    <t>000 0412 68 0 00 00000 000</t>
  </si>
  <si>
    <t>000 0412 68 9 00 00000 000</t>
  </si>
  <si>
    <t>000 0412 68 9 01 00000 000</t>
  </si>
  <si>
    <t xml:space="preserve">  Проведение мероприятий по землеустройству и землепользованию</t>
  </si>
  <si>
    <t>000 0412 68 9 01 11000 000</t>
  </si>
  <si>
    <t>000 0412 68 9 01 11000 200</t>
  </si>
  <si>
    <t>000 0412 68 9 01 11000 240</t>
  </si>
  <si>
    <t>112 0412 68 9 01 11000 244</t>
  </si>
  <si>
    <t xml:space="preserve">  ЖИЛИЩНО-КОММУНАЛЬНОЕ ХОЗЯЙСТВО</t>
  </si>
  <si>
    <t>000 0500 00 0 00 00000 000</t>
  </si>
  <si>
    <t xml:space="preserve">  Жилищное хозяйство</t>
  </si>
  <si>
    <t>000 0501 00 0 00 00000 000</t>
  </si>
  <si>
    <t>000 0501 68 0 00 00000 000</t>
  </si>
  <si>
    <t>000 0501 68 9 00 00000 000</t>
  </si>
  <si>
    <t>000 0501 68 9 01 00000 000</t>
  </si>
  <si>
    <t xml:space="preserve">  Взносы на капитальный ремонт общего имущества многоквартирных домов в НО "Фонд капитального ремонта многоквартирных домов Ленинградской области"</t>
  </si>
  <si>
    <t>000 0501 68 9 01 11020 000</t>
  </si>
  <si>
    <t>000 0501 68 9 01 11020 200</t>
  </si>
  <si>
    <t>000 0501 68 9 01 11020 240</t>
  </si>
  <si>
    <t>110 0501 68 9 01 11020 244</t>
  </si>
  <si>
    <t xml:space="preserve">  На оплату вознаграждения агенту за изготовление платежных извещений</t>
  </si>
  <si>
    <t>000 0501 68 9 01 11030 000</t>
  </si>
  <si>
    <t>000 0501 68 9 01 11030 200</t>
  </si>
  <si>
    <t>000 0501 68 9 01 11030 240</t>
  </si>
  <si>
    <t>110 0501 68 9 01 11030 244</t>
  </si>
  <si>
    <t>000 0501 68 9 01 60670 000</t>
  </si>
  <si>
    <t>000 0501 68 9 01 60670 500</t>
  </si>
  <si>
    <t>110 0501 68 9 01 60670 540</t>
  </si>
  <si>
    <t xml:space="preserve">  Коммунальное хозяйство</t>
  </si>
  <si>
    <t>000 0502 00 0 00 00000 000</t>
  </si>
  <si>
    <t>000 0502 01 0 00 00000 000</t>
  </si>
  <si>
    <t>000 0502 01 4 00 00000 000</t>
  </si>
  <si>
    <t xml:space="preserve">  Комплекс процессных мероприятий "Поддержание устойчивой работы объектов коммунальной и инженерной инфраструктуры"</t>
  </si>
  <si>
    <t>000 0502 01 4 02 00000 000</t>
  </si>
  <si>
    <t xml:space="preserve">  Иные межбюджетные трансферты на содержание коммунальных объектов, в том числе обеспечение их функционирования</t>
  </si>
  <si>
    <t>000 0502 01 4 02 60620 000</t>
  </si>
  <si>
    <t>000 0502 01 4 02 60620 500</t>
  </si>
  <si>
    <t>110 0502 01 4 02 60620 540</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</si>
  <si>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t>
  </si>
  <si>
    <t>000 0502 01 4 02 9Т605 000</t>
  </si>
  <si>
    <t>000 0502 01 4 02 9Т605 500</t>
  </si>
  <si>
    <t>110 0502 01 4 02 9Т605 540</t>
  </si>
  <si>
    <t>000 0502 01 7 00 00000 000</t>
  </si>
  <si>
    <t xml:space="preserve">  Отраслевой проект "Обеспечение надежности и качества снабжения населения и организаций Ленинградской области электрической и тепловой энергией"</t>
  </si>
  <si>
    <t>000 0502 01 7 01 00000 000</t>
  </si>
  <si>
    <t xml:space="preserve">  Иные межбюджетные трансферты на капитальное строительство (реконструкцию) объектов теплоэнергетики, включая проектно-изыскательские работы</t>
  </si>
  <si>
    <t>000 0502 01 7 01 60400 000</t>
  </si>
  <si>
    <t>000 0502 01 7 01 60400 500</t>
  </si>
  <si>
    <t>110 0502 01 7 01 60400 540</t>
  </si>
  <si>
    <t xml:space="preserve">  На капитальное строительство (реконструкцию) объектов теплоэнергетики, включая проектно-изыскательские работы</t>
  </si>
  <si>
    <t>000 0502 01 7 01 SТ730 000</t>
  </si>
  <si>
    <t>000 0502 01 7 01 SТ730 500</t>
  </si>
  <si>
    <t>110 0502 01 7 01 SТ730 540</t>
  </si>
  <si>
    <t xml:space="preserve">  Благоустройство</t>
  </si>
  <si>
    <t>000 0503 00 0 00 00000 000</t>
  </si>
  <si>
    <t>000 0503 01 0 00 00000 000</t>
  </si>
  <si>
    <t>000 0503 01 4 00 00000 000</t>
  </si>
  <si>
    <t xml:space="preserve">  Комплекс процессных мероприятий "Энергосбережение и повышения энергетической эффективности на территории Волховского муниципального района"</t>
  </si>
  <si>
    <t>000 0503 01 4 01 00000 000</t>
  </si>
  <si>
    <t xml:space="preserve">  Иные межбюджетные трансферты на проектирование и строительство системы уличного освещения с внедрением энергосберегающего оборудования</t>
  </si>
  <si>
    <t>000 0503 01 4 01 60350 000</t>
  </si>
  <si>
    <t>000 0503 01 4 01 60350 500</t>
  </si>
  <si>
    <t>110 0503 01 4 01 60350 540</t>
  </si>
  <si>
    <t xml:space="preserve">  Иные межбюджетные трансферты на оплату электроэнергии за уличное освещение</t>
  </si>
  <si>
    <t>000 0503 01 4 01 60450 000</t>
  </si>
  <si>
    <t>000 0503 01 4 01 60450 500</t>
  </si>
  <si>
    <t>110 0503 01 4 01 60450 540</t>
  </si>
  <si>
    <t xml:space="preserve">  Муниципальные проекты</t>
  </si>
  <si>
    <t>000 0503 01 5 00 00000 000</t>
  </si>
  <si>
    <t xml:space="preserve">  Муниципальный проект Волховского муниципального района "Ликвидация мест несанкционированного размещения отходов и озеленение на территории муниципальных образований Волховского муниципального района"</t>
  </si>
  <si>
    <t>000 0503 01 5 01 00000 000</t>
  </si>
  <si>
    <t xml:space="preserve">  Иные межбюджетные трансферты на мероприятия по ликвидации мест несанкционированного размещения отходов и озеленение</t>
  </si>
  <si>
    <t>000 0503 01 5 01 60560 000</t>
  </si>
  <si>
    <t>000 0503 01 5 01 60560 500</t>
  </si>
  <si>
    <t>110 0503 01 5 01 60560 540</t>
  </si>
  <si>
    <t>000 0503 08 0 00 00000 000</t>
  </si>
  <si>
    <t>000 0503 08 7 00 00000 000</t>
  </si>
  <si>
    <t>000 0503 08 7 04 00000 000</t>
  </si>
  <si>
    <t xml:space="preserve">  Иные межбюджетные трансферты на обеспечение комплексного развития сельских территорий</t>
  </si>
  <si>
    <t>000 0503 08 7 04 L5760 000</t>
  </si>
  <si>
    <t>000 0503 08 7 04 L5760 500</t>
  </si>
  <si>
    <t>110 0503 08 7 04 L5760 540</t>
  </si>
  <si>
    <t>000 0503 08 7 04 S5670 000</t>
  </si>
  <si>
    <t>000 0503 08 7 04 S5670 500</t>
  </si>
  <si>
    <t>110 0503 08 7 04 S5670 540</t>
  </si>
  <si>
    <t>000 0503 09 0 00 00000 000</t>
  </si>
  <si>
    <t xml:space="preserve">  Приоритетные проекты</t>
  </si>
  <si>
    <t>000 0503 09 6 00 00000 000</t>
  </si>
  <si>
    <t>000 0503 09 6 01 00000 000</t>
  </si>
  <si>
    <t>000 0503 09 6 01 60520 000</t>
  </si>
  <si>
    <t>000 0503 09 6 01 60520 500</t>
  </si>
  <si>
    <t>110 0503 09 6 01 60520 540</t>
  </si>
  <si>
    <t xml:space="preserve">  Иные межбюджетные трансферты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t>
  </si>
  <si>
    <t>000 0503 09 6 01 S4950 000</t>
  </si>
  <si>
    <t>000 0503 09 6 01 S4950 500</t>
  </si>
  <si>
    <t>110 0503 09 6 01 S4950 540</t>
  </si>
  <si>
    <t xml:space="preserve">  Муниципальная программа Волховского муниципального района "Мероприятия по ликвидации борщевика Сосновского на территории муниципальных образований Волховского муниципального района"</t>
  </si>
  <si>
    <t>000 0503 15 0 00 00000 000</t>
  </si>
  <si>
    <t>000 0503 15 5 00 00000 000</t>
  </si>
  <si>
    <t xml:space="preserve">  Муниципальный проект Волховского муниципального района "Ликвидация борщевика Сосновского на территории муниципальных образований Волховского муниципального района"</t>
  </si>
  <si>
    <t>000 0503 15 5 02 00000 000</t>
  </si>
  <si>
    <t xml:space="preserve">  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(покос)</t>
  </si>
  <si>
    <t>000 0503 15 5 02 60550 000</t>
  </si>
  <si>
    <t>000 0503 15 5 02 60550 500</t>
  </si>
  <si>
    <t>110 0503 15 5 02 60550 540</t>
  </si>
  <si>
    <t>000 0503 68 0 00 00000 000</t>
  </si>
  <si>
    <t>000 0503 68 9 00 00000 000</t>
  </si>
  <si>
    <t>000 0503 68 9 01 00000 000</t>
  </si>
  <si>
    <t xml:space="preserve">  На разработку проекта по рекультивации(восстановлению) нарушенных земель, занятых свалкой твердых бытовых отходов в рамках непрограммных расходов органов местного самоуправления</t>
  </si>
  <si>
    <t>000 0503 68 9 01 10840 000</t>
  </si>
  <si>
    <t>000 0503 68 9 01 10840 200</t>
  </si>
  <si>
    <t>000 0503 68 9 01 10840 240</t>
  </si>
  <si>
    <t>110 0503 68 9 01 10840 244</t>
  </si>
  <si>
    <t xml:space="preserve">  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t>
  </si>
  <si>
    <t>000 0503 68 9 01 55550 000</t>
  </si>
  <si>
    <t>000 0503 68 9 01 55550 500</t>
  </si>
  <si>
    <t>110 0503 68 9 01 55550 540</t>
  </si>
  <si>
    <t xml:space="preserve">  Иные межбюджетные трансферты за счёт резервного фонда администрации Волховского муниципального района в рамках непрограммных расходов органов местного самоуправления</t>
  </si>
  <si>
    <t>000 0503 68 9 01 60660 000</t>
  </si>
  <si>
    <t>000 0503 68 9 01 60660 500</t>
  </si>
  <si>
    <t>111 0503 68 9 01 60660 540</t>
  </si>
  <si>
    <t>000 0503 68 9 01 Ф5580 000</t>
  </si>
  <si>
    <t>000 0503 68 9 01 Ф5580 500</t>
  </si>
  <si>
    <t>110 0503 68 9 01 Ф5580 540</t>
  </si>
  <si>
    <t xml:space="preserve">  Другие вопросы в области жилищно-коммунального хозяйства</t>
  </si>
  <si>
    <t>000 0505 00 0 00 00000 000</t>
  </si>
  <si>
    <t>000 0505 68 0 00 00000 000</t>
  </si>
  <si>
    <t>000 0505 68 9 00 00000 000</t>
  </si>
  <si>
    <t>000 0505 68 9 01 00000 000</t>
  </si>
  <si>
    <t xml:space="preserve">  Сфера обращения с животными без владельцев на территории Ленинградской области</t>
  </si>
  <si>
    <t>000 0505 68 9 01 71590 000</t>
  </si>
  <si>
    <t>000 0505 68 9 01 71590 200</t>
  </si>
  <si>
    <t>000 0505 68 9 01 71590 240</t>
  </si>
  <si>
    <t>110 0505 68 9 01 71590 244</t>
  </si>
  <si>
    <t xml:space="preserve">  ОХРАНА ОКРУЖАЮЩЕЙ СРЕДЫ</t>
  </si>
  <si>
    <t>000 0600 00 0 00 00000 000</t>
  </si>
  <si>
    <t xml:space="preserve">  Другие вопросы в области охраны окружающей среды</t>
  </si>
  <si>
    <t>000 0605 00 0 00 00000 000</t>
  </si>
  <si>
    <t>000 0605 12 0 00 00000 000</t>
  </si>
  <si>
    <t>000 0605 12 4 00 00000 000</t>
  </si>
  <si>
    <t xml:space="preserve">  Комплекс процессных мероприятий "Поддержка экологического воспитания, образования и просвещения школьников и информирование населения"</t>
  </si>
  <si>
    <t>000 0605 12 4 03 00000 000</t>
  </si>
  <si>
    <t xml:space="preserve">  Поддержка экологического воспитания, образования и просвещения школьников</t>
  </si>
  <si>
    <t>000 0605 12 4 03 10170 000</t>
  </si>
  <si>
    <t>000 0605 12 4 03 10170 600</t>
  </si>
  <si>
    <t>000 0605 12 4 03 10170 610</t>
  </si>
  <si>
    <t>119 0605 12 4 03 10170 612</t>
  </si>
  <si>
    <t xml:space="preserve">  На организацию работы школьных лесничеств</t>
  </si>
  <si>
    <t>000 0605 12 4 03 S0190 000</t>
  </si>
  <si>
    <t>000 0605 12 4 03 S0190 600</t>
  </si>
  <si>
    <t>000 0605 12 4 03 S0190 610</t>
  </si>
  <si>
    <t>119 0605 12 4 03 S0190 612</t>
  </si>
  <si>
    <t xml:space="preserve">  ОБРАЗОВАНИЕ</t>
  </si>
  <si>
    <t>000 0700 00 0 00 00000 000</t>
  </si>
  <si>
    <t xml:space="preserve">  Дошкольное образование</t>
  </si>
  <si>
    <t>000 0701 00 0 00 00000 000</t>
  </si>
  <si>
    <t xml:space="preserve">  Муниципальная программа Волховского муниципального района "Современное образование в Волховском муниципальном районе"</t>
  </si>
  <si>
    <t>000 0701 06 0 00 00000 000</t>
  </si>
  <si>
    <t>000 0701 06 4 00 00000 000</t>
  </si>
  <si>
    <t xml:space="preserve">  Комплекс процессных мероприятий "Обеспечение реализации программ дошкольного образования"</t>
  </si>
  <si>
    <t>000 0701 06 4 01 00000 000</t>
  </si>
  <si>
    <t xml:space="preserve">  Предоставление субсидий муниципальным бюджетным учреждениям</t>
  </si>
  <si>
    <t>000 0701 06 4 01 00170 000</t>
  </si>
  <si>
    <t>000 0701 06 4 01 00170 600</t>
  </si>
  <si>
    <t>000 0701 06 4 01 00170 610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</si>
  <si>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</si>
  <si>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119 0701 06 4 01 00170 611</t>
  </si>
  <si>
    <t>000 0701 06 4 01 04010 000</t>
  </si>
  <si>
    <t>000 0701 06 4 01 04010 600</t>
  </si>
  <si>
    <t>000 0701 06 4 01 04010 610</t>
  </si>
  <si>
    <t>119 0701 06 4 01 04010 612</t>
  </si>
  <si>
    <t xml:space="preserve">  Укрепление материально-технической базы и создание безопасных условий в учреждениях дошкольного образования</t>
  </si>
  <si>
    <t>000 0701 06 4 01 10060 000</t>
  </si>
  <si>
    <t>000 0701 06 4 01 10060 600</t>
  </si>
  <si>
    <t>000 0701 06 4 01 10060 610</t>
  </si>
  <si>
    <t>119 0701 06 4 01 10060 612</t>
  </si>
  <si>
    <t xml:space="preserve">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t>
  </si>
  <si>
    <t>000 0701 06 4 01 71350 000</t>
  </si>
  <si>
    <t>000 0701 06 4 01 71350 600</t>
  </si>
  <si>
    <t>000 0701 06 4 01 71350 610</t>
  </si>
  <si>
    <t>119 0701 06 4 01 71350 611</t>
  </si>
  <si>
    <t xml:space="preserve">  На поддержку развития общественной инфраструктуры муниципального значения</t>
  </si>
  <si>
    <t>000 0701 06 4 01 S4840 000</t>
  </si>
  <si>
    <t>000 0701 06 4 01 S4840 600</t>
  </si>
  <si>
    <t>000 0701 06 4 01 S4840 610</t>
  </si>
  <si>
    <t>119 0701 06 4 01 S4840 612</t>
  </si>
  <si>
    <t>000 0701 06 7 00 00000 000</t>
  </si>
  <si>
    <t xml:space="preserve">  Отраслевой проект "Сохранение и развитие материально-технической базы дошкольного образования"</t>
  </si>
  <si>
    <t>000 0701 06 7 01 00000 000</t>
  </si>
  <si>
    <t xml:space="preserve">  На укрепление материально-технической базы организаций дошкольного образования</t>
  </si>
  <si>
    <t>000 0701 06 7 01 S0490 000</t>
  </si>
  <si>
    <t>000 0701 06 7 01 S0490 600</t>
  </si>
  <si>
    <t>000 0701 06 7 01 S0490 610</t>
  </si>
  <si>
    <t>119 0701 06 7 01 S0490 612</t>
  </si>
  <si>
    <t>000 0701 08 0 00 00000 000</t>
  </si>
  <si>
    <t>000 0701 08 7 00 00000 000</t>
  </si>
  <si>
    <t xml:space="preserve">  Отраслевой проект "Современный облик сельских территорий"</t>
  </si>
  <si>
    <t>000 0701 08 7 03 00000 000</t>
  </si>
  <si>
    <t xml:space="preserve">  Обеспечение комплексного развития сельских территорий</t>
  </si>
  <si>
    <t>000 0701 08 7 03 L5760 000</t>
  </si>
  <si>
    <t>000 0701 08 7 03 L5760 600</t>
  </si>
  <si>
    <t>000 0701 08 7 03 L5760 610</t>
  </si>
  <si>
    <t>119 0701 08 7 03 L5760 612</t>
  </si>
  <si>
    <t xml:space="preserve">  Общее образование</t>
  </si>
  <si>
    <t>000 0702 00 0 00 00000 000</t>
  </si>
  <si>
    <t>000 0702 06 0 00 00000 000</t>
  </si>
  <si>
    <t xml:space="preserve">  Региональные проекты</t>
  </si>
  <si>
    <t>000 0702 06 2 00 00000 000</t>
  </si>
  <si>
    <t xml:space="preserve">  Оснащение предметных кабинетов общеобразовательных организаций средствами обучения и воспитания</t>
  </si>
  <si>
    <t>000 0702 06 2 Ю4 55590 000</t>
  </si>
  <si>
    <t>000 0702 06 2 Ю4 55590 200</t>
  </si>
  <si>
    <t>000 0702 06 2 Ю4 55590 240</t>
  </si>
  <si>
    <t>119 0702 06 2 Ю4 55590 244</t>
  </si>
  <si>
    <t>000 0702 06 2 Ю4 55590 600</t>
  </si>
  <si>
    <t>000 0702 06 2 Ю4 55590 610</t>
  </si>
  <si>
    <t>119 0702 06 2 Ю4 55590 612</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</si>
  <si>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</si>
  <si>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0702 06 2 Ю6 50500 000</t>
  </si>
  <si>
    <t>000 0702 06 2 Ю6 50500 600</t>
  </si>
  <si>
    <t>000 0702 06 2 Ю6 50500 610</t>
  </si>
  <si>
    <t>119 0702 06 2 Ю6 50500 611</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</si>
  <si>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</si>
  <si>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06 2 Ю6 51790 000</t>
  </si>
  <si>
    <t>000 0702 06 2 Ю6 51790 600</t>
  </si>
  <si>
    <t>000 0702 06 2 Ю6 51790 610</t>
  </si>
  <si>
    <t>119 0702 06 2 Ю6 51790 611</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</si>
  <si>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</si>
  <si>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06 2 Ю6 53030 000</t>
  </si>
  <si>
    <t>000 0702 06 2 Ю6 53030 600</t>
  </si>
  <si>
    <t>000 0702 06 2 Ю6 53030 610</t>
  </si>
  <si>
    <t>119 0702 06 2 Ю6 53030 611</t>
  </si>
  <si>
    <t>000 0702 06 4 00 00000 000</t>
  </si>
  <si>
    <t xml:space="preserve">  Комплекс процессных мероприятий "Обеспечение реализации программ общего образования"</t>
  </si>
  <si>
    <t>000 0702 06 4 02 00000 000</t>
  </si>
  <si>
    <t>000 0702 06 4 02 00170 000</t>
  </si>
  <si>
    <t>000 0702 06 4 02 00170 600</t>
  </si>
  <si>
    <t>000 0702 06 4 02 00170 610</t>
  </si>
  <si>
    <t>119 0702 06 4 02 00170 611</t>
  </si>
  <si>
    <t>000 0702 06 4 02 04010 000</t>
  </si>
  <si>
    <t>000 0702 06 4 02 04010 600</t>
  </si>
  <si>
    <t>000 0702 06 4 02 04010 610</t>
  </si>
  <si>
    <t>119 0702 06 4 02 04010 612</t>
  </si>
  <si>
    <t xml:space="preserve">  Обновление содержания общего образования, создание современной образовательной среды и развитие сети</t>
  </si>
  <si>
    <t>000 0702 06 4 02 10070 000</t>
  </si>
  <si>
    <t>000 0702 06 4 02 10070 600</t>
  </si>
  <si>
    <t>000 0702 06 4 02 10070 610</t>
  </si>
  <si>
    <t>119 0702 06 4 02 10070 612</t>
  </si>
  <si>
    <t xml:space="preserve">  Укрепление материально-технической базы и создание безопасных условий общеобразовательных учреждений</t>
  </si>
  <si>
    <t>000 0702 06 4 02 10080 000</t>
  </si>
  <si>
    <t>000 0702 06 4 02 10080 600</t>
  </si>
  <si>
    <t>000 0702 06 4 02 10080 610</t>
  </si>
  <si>
    <t>119 0702 06 4 02 10080 612</t>
  </si>
  <si>
    <t xml:space="preserve">  Развитие воспитательного потенциала системы общего образования</t>
  </si>
  <si>
    <t>000 0702 06 4 02 10090 000</t>
  </si>
  <si>
    <t>000 0702 06 4 02 10090 600</t>
  </si>
  <si>
    <t>000 0702 06 4 02 10090 610</t>
  </si>
  <si>
    <t>119 0702 06 4 02 10090 612</t>
  </si>
  <si>
    <t xml:space="preserve">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t>
  </si>
  <si>
    <t>000 0702 06 4 02 71530 000</t>
  </si>
  <si>
    <t>000 0702 06 4 02 71530 600</t>
  </si>
  <si>
    <t>000 0702 06 4 02 71530 610</t>
  </si>
  <si>
    <t>119 0702 06 4 02 71530 611</t>
  </si>
  <si>
    <t>000 0702 06 7 00 00000 000</t>
  </si>
  <si>
    <t xml:space="preserve">  Отраслевой проект "Сохранение и развитие материально-технической базы общего и дополнительного образования"</t>
  </si>
  <si>
    <t>000 0702 06 7 02 00000 000</t>
  </si>
  <si>
    <t xml:space="preserve">  На укрепление материально-технической базы организаций общего образования</t>
  </si>
  <si>
    <t>000 0702 06 7 02 S0510 000</t>
  </si>
  <si>
    <t>000 0702 06 7 02 S0510 600</t>
  </si>
  <si>
    <t>000 0702 06 7 02 S0510 610</t>
  </si>
  <si>
    <t>119 0702 06 7 02 S0510 612</t>
  </si>
  <si>
    <t xml:space="preserve">  На обновление материально-технической базы столовых и пищеблоков общеобразовательных организаций</t>
  </si>
  <si>
    <t>000 0702 06 7 02 S5060 000</t>
  </si>
  <si>
    <t>000 0702 06 7 02 S5060 600</t>
  </si>
  <si>
    <t>000 0702 06 7 02 S5060 610</t>
  </si>
  <si>
    <t>119 0702 06 7 02 S5060 612</t>
  </si>
  <si>
    <t xml:space="preserve">  Дополнительное образование детей</t>
  </si>
  <si>
    <t>000 0703 00 0 00 00000 000</t>
  </si>
  <si>
    <t xml:space="preserve">  Муниципальная программа Волховского муниципального района "Развитие культуры в Волховском муниципальном районе "</t>
  </si>
  <si>
    <t>000 0703 04 0 00 00000 000</t>
  </si>
  <si>
    <t xml:space="preserve">  Подпрограмма "Сохранение и развитие народной культуры и самодеятельного творчества в Волховском муниципальном районе"</t>
  </si>
  <si>
    <t>000 0703 04 2 00 00000 000</t>
  </si>
  <si>
    <t>000 0703 04 2 Я5 00000 000</t>
  </si>
  <si>
    <t xml:space="preserve">  Государственная поддержка отрасли культуры</t>
  </si>
  <si>
    <t>000 0703 04 2 Я5 55190 000</t>
  </si>
  <si>
    <t>000 0703 04 2 Я5 55190 600</t>
  </si>
  <si>
    <t>000 0703 04 2 Я5 55190 610</t>
  </si>
  <si>
    <t>110 0703 04 2 Я5 55190 612</t>
  </si>
  <si>
    <t>000 0703 04 4 00 00000 000</t>
  </si>
  <si>
    <t xml:space="preserve">  Комплекс процессных мероприятий "Совершенствование материально-технической базы учреждений культуры и сохранение объектов культурного наследия"</t>
  </si>
  <si>
    <t>000 0703 04 4 01 00000 000</t>
  </si>
  <si>
    <t xml:space="preserve">  Укрепление материально-технической базы учреждений культуры</t>
  </si>
  <si>
    <t>000 0703 04 4 01 11070 000</t>
  </si>
  <si>
    <t>000 0703 04 4 01 11070 600</t>
  </si>
  <si>
    <t>000 0703 04 4 01 11070 610</t>
  </si>
  <si>
    <t>110 0703 04 4 01 11070 612</t>
  </si>
  <si>
    <t xml:space="preserve">  Поддержка отрасли культуры</t>
  </si>
  <si>
    <t>000 0703 04 4 01 S5190 000</t>
  </si>
  <si>
    <t>000 0703 04 4 01 S5190 600</t>
  </si>
  <si>
    <t>000 0703 04 4 01 S5190 610</t>
  </si>
  <si>
    <t>110 0703 04 4 01 S5190 612</t>
  </si>
  <si>
    <t xml:space="preserve">  Комплекс процессных мероприятий "Сохранение и развитие народной культуры и самодеятельного творчества"</t>
  </si>
  <si>
    <t>000 0703 04 4 02 00000 000</t>
  </si>
  <si>
    <t xml:space="preserve">  Организация и проведение конкурсных, выставочных и культурно-массовых мероприятий, в т.ч. выставок-ярмарок продукции народных художественных промыслов и ремесел</t>
  </si>
  <si>
    <t>000 0703 04 4 02 10010 000</t>
  </si>
  <si>
    <t>000 0703 04 4 02 10010 600</t>
  </si>
  <si>
    <t>000 0703 04 4 02 10010 610</t>
  </si>
  <si>
    <t>110 0703 04 4 02 10010 612</t>
  </si>
  <si>
    <t xml:space="preserve">  Выявление и поддержка молодых дарований</t>
  </si>
  <si>
    <t>000 0703 04 4 02 10020 000</t>
  </si>
  <si>
    <t>000 0703 04 4 02 10020 600</t>
  </si>
  <si>
    <t>000 0703 04 4 02 10020 610</t>
  </si>
  <si>
    <t>110 0703 04 4 02 10020 612</t>
  </si>
  <si>
    <t xml:space="preserve">  Комплекс процессных мероприятий "Поддержка учреждений сферы культуры и искусства и содействие развитию профессионального уровня работников"</t>
  </si>
  <si>
    <t>000 0703 04 4 03 00000 000</t>
  </si>
  <si>
    <t>000 0703 04 4 03 00170 000</t>
  </si>
  <si>
    <t>000 0703 04 4 03 00170 600</t>
  </si>
  <si>
    <t>000 0703 04 4 03 00170 610</t>
  </si>
  <si>
    <t>110 0703 04 4 03 00170 611</t>
  </si>
  <si>
    <t>000 0703 06 0 00 00000 000</t>
  </si>
  <si>
    <t>000 0703 06 4 00 00000 000</t>
  </si>
  <si>
    <t xml:space="preserve">  Комплекс процессных мероприятий "Обеспечение реализации программ дополнительного образования"</t>
  </si>
  <si>
    <t>000 0703 06 4 03 00000 000</t>
  </si>
  <si>
    <t>000 0703 06 4 03 00170 000</t>
  </si>
  <si>
    <t>000 0703 06 4 03 00170 600</t>
  </si>
  <si>
    <t>000 0703 06 4 03 00170 610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</si>
  <si>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</si>
  <si>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119 0703 06 4 03 00170 614</t>
  </si>
  <si>
    <t>000 0703 06 4 03 04010 000</t>
  </si>
  <si>
    <t>000 0703 06 4 03 04010 600</t>
  </si>
  <si>
    <t>000 0703 06 4 03 04010 610</t>
  </si>
  <si>
    <t>119 0703 06 4 03 04010 612</t>
  </si>
  <si>
    <t xml:space="preserve">  Развитие воспитательного потенциала системы дополнительного образования</t>
  </si>
  <si>
    <t>000 0703 06 4 03 10090 000</t>
  </si>
  <si>
    <t>000 0703 06 4 03 10090 600</t>
  </si>
  <si>
    <t>000 0703 06 4 03 10090 610</t>
  </si>
  <si>
    <t>119 0703 06 4 03 10090 612</t>
  </si>
  <si>
    <t xml:space="preserve">  Развитие системы дополнительного образования</t>
  </si>
  <si>
    <t>000 0703 06 4 03 10100 000</t>
  </si>
  <si>
    <t>000 0703 06 4 03 10100 600</t>
  </si>
  <si>
    <t>000 0703 06 4 03 10100 610</t>
  </si>
  <si>
    <t>119 0703 06 4 03 10100 612</t>
  </si>
  <si>
    <t xml:space="preserve">  Укрепление материально-технической базы и создание безопасных условий в учреждениях дополнительного образования</t>
  </si>
  <si>
    <t>000 0703 06 4 03 10110 000</t>
  </si>
  <si>
    <t>000 0703 06 4 03 10110 600</t>
  </si>
  <si>
    <t>000 0703 06 4 03 10110 610</t>
  </si>
  <si>
    <t>119 0703 06 4 03 10110 612</t>
  </si>
  <si>
    <t xml:space="preserve">  Обеспечение функционирования модели персонифицированного финансирования дополнительного образования детей</t>
  </si>
  <si>
    <t>000 0703 06 4 03 11230 000</t>
  </si>
  <si>
    <t>000 0703 06 4 03 11230 600</t>
  </si>
  <si>
    <t>000 0703 06 4 03 11230 610</t>
  </si>
  <si>
    <t>119 0703 06 4 03 11230 614</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</si>
  <si>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</si>
  <si>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119 0703 06 4 03 11230 615</t>
  </si>
  <si>
    <t xml:space="preserve">  Субсидии автономным учреждениям</t>
  </si>
  <si>
    <t>000 0703 06 4 03 11230 620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</si>
  <si>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</si>
  <si>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119 0703 06 4 03 11230 625</t>
  </si>
  <si>
    <t>000 0703 06 4 03 11230 630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</si>
  <si>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</si>
  <si>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119 0703 06 4 03 11230 635</t>
  </si>
  <si>
    <t>000 0703 06 4 03 11230 800</t>
  </si>
  <si>
    <t>000 0703 06 4 03 11230 810</t>
  </si>
  <si>
    <t>119 0703 06 4 03 11230 816</t>
  </si>
  <si>
    <t>000 0703 06 7 00 00000 000</t>
  </si>
  <si>
    <t>000 0703 06 7 02 00000 000</t>
  </si>
  <si>
    <t xml:space="preserve">  На укрепление материально-технической базы учреждений дополнительного образования</t>
  </si>
  <si>
    <t>000 0703 06 7 02 S0570 000</t>
  </si>
  <si>
    <t>000 0703 06 7 02 S0570 600</t>
  </si>
  <si>
    <t>000 0703 06 7 02 S0570 610</t>
  </si>
  <si>
    <t>119 0703 06 7 02 S0570 612</t>
  </si>
  <si>
    <t xml:space="preserve">  Профессиональная подготовка, переподготовка и повышение квалификации</t>
  </si>
  <si>
    <t>000 0705 00 0 00 00000 000</t>
  </si>
  <si>
    <t>000 0705 06 0 00 00000 000</t>
  </si>
  <si>
    <t>000 0705 06 4 00 00000 000</t>
  </si>
  <si>
    <t xml:space="preserve">  Комплекс процессных мероприятий "Развитие кадрового потенциала социальной сферы"</t>
  </si>
  <si>
    <t>000 0705 06 4 04 00000 000</t>
  </si>
  <si>
    <t xml:space="preserve">  Развитие кадрового потенциала системы социальной сферы</t>
  </si>
  <si>
    <t>000 0705 06 4 04 10120 000</t>
  </si>
  <si>
    <t>000 0705 06 4 04 10120 200</t>
  </si>
  <si>
    <t>000 0705 06 4 04 10120 240</t>
  </si>
  <si>
    <t>119 0705 06 4 04 10120 244</t>
  </si>
  <si>
    <t>000 0705 06 4 04 10120 600</t>
  </si>
  <si>
    <t>000 0705 06 4 04 10120 610</t>
  </si>
  <si>
    <t>119 0705 06 4 04 10120 612</t>
  </si>
  <si>
    <t xml:space="preserve">  Реализация мероприятий по содействию привлечения в учреждения образования района молодых специалистов</t>
  </si>
  <si>
    <t>000 0705 06 4 04 11120 000</t>
  </si>
  <si>
    <t>000 0705 06 4 04 11120 600</t>
  </si>
  <si>
    <t>000 0705 06 4 04 11120 610</t>
  </si>
  <si>
    <t>119 0705 06 4 04 11120 612</t>
  </si>
  <si>
    <t xml:space="preserve">  Устранение кадрового дефицита</t>
  </si>
  <si>
    <t>000 0705 06 4 04 11510 000</t>
  </si>
  <si>
    <t>000 0705 06 4 04 11510 600</t>
  </si>
  <si>
    <t>000 0705 06 4 04 11510 610</t>
  </si>
  <si>
    <t>119 0705 06 4 04 11510 612</t>
  </si>
  <si>
    <t>000 0705 09 0 00 00000 000</t>
  </si>
  <si>
    <t>000 0705 09 4 00 00000 000</t>
  </si>
  <si>
    <t>000 0705 09 4 02 00000 000</t>
  </si>
  <si>
    <t xml:space="preserve">  Реализация образовательных мероприятий направленных на повышение квалификации муниципальных служащих</t>
  </si>
  <si>
    <t>000 0705 09 4 02 10370 000</t>
  </si>
  <si>
    <t>000 0705 09 4 02 10370 200</t>
  </si>
  <si>
    <t>000 0705 09 4 02 10370 240</t>
  </si>
  <si>
    <t>110 0705 09 4 02 10370 244</t>
  </si>
  <si>
    <t>111 0705 09 4 02 10370 244</t>
  </si>
  <si>
    <t>112 0705 09 4 02 10370 244</t>
  </si>
  <si>
    <t>114 0705 09 4 02 10370 244</t>
  </si>
  <si>
    <t>115 0705 09 4 02 10370 244</t>
  </si>
  <si>
    <t>120 0705 09 4 02 10370 244</t>
  </si>
  <si>
    <t xml:space="preserve">  Молодежная политика</t>
  </si>
  <si>
    <t>000 0707 00 0 00 00000 000</t>
  </si>
  <si>
    <t xml:space="preserve">  Муниципальная программа Волховского муниципального района "Молодежь Волховского муниципального района"</t>
  </si>
  <si>
    <t>000 0707 07 0 00 00000 000</t>
  </si>
  <si>
    <t>000 0707 07 4 00 00000 000</t>
  </si>
  <si>
    <t xml:space="preserve">  Комплекс процессных мероприятий "Создание условий для реализации творческих способностей молодежи"</t>
  </si>
  <si>
    <t>000 0707 07 4 01 00000 000</t>
  </si>
  <si>
    <t xml:space="preserve">  На организацию и проведение молодежного образовательного форума Волховского муниципального района</t>
  </si>
  <si>
    <t>000 0707 07 4 01 11330 000</t>
  </si>
  <si>
    <t>000 0707 07 4 01 11330 200</t>
  </si>
  <si>
    <t>000 0707 07 4 01 11330 240</t>
  </si>
  <si>
    <t>110 0707 07 4 01 11330 244</t>
  </si>
  <si>
    <t xml:space="preserve">  Комплекс процессных мероприятий "Развитие институтов повышения гражданской активности молодежи"</t>
  </si>
  <si>
    <t>000 0707 07 4 02 00000 000</t>
  </si>
  <si>
    <t xml:space="preserve">  Иные межбюджетные трансферты на поддержку деятельности молодежных организаций и объединений, молодежных инициатив и развитие волонтерского движения</t>
  </si>
  <si>
    <t>000 0707 07 4 02 60250 000</t>
  </si>
  <si>
    <t>000 0707 07 4 02 60250 500</t>
  </si>
  <si>
    <t>110 0707 07 4 02 60250 540</t>
  </si>
  <si>
    <t xml:space="preserve">  Комплекс процессных мероприятий "Содействие молодежи в трудоустройстве и адаптации к рынку труда"</t>
  </si>
  <si>
    <t>000 0707 07 4 03 00000 000</t>
  </si>
  <si>
    <t xml:space="preserve">  Иные межбюджетные трансферты на организацию движения школьных и студенческих трудовых отрядов</t>
  </si>
  <si>
    <t>000 0707 07 4 03 60260 000</t>
  </si>
  <si>
    <t>000 0707 07 4 03 60260 500</t>
  </si>
  <si>
    <t>110 0707 07 4 03 60260 540</t>
  </si>
  <si>
    <t xml:space="preserve">  Комплекс процессных мероприятий "Поддержка молодых семей и пропаганда семейных ценностей"</t>
  </si>
  <si>
    <t>000 0707 07 4 04 00000 000</t>
  </si>
  <si>
    <t xml:space="preserve">  Иные межбюджетные трансферты на реализацию комплекса мер по пропаганде семейных ценностей и поддержке молодых семей</t>
  </si>
  <si>
    <t>000 0707 07 4 04 60270 000</t>
  </si>
  <si>
    <t>000 0707 07 4 04 60270 500</t>
  </si>
  <si>
    <t>110 0707 07 4 04 60270 540</t>
  </si>
  <si>
    <t xml:space="preserve">  Комплекс процессных мероприятий «Сохранение исторической памяти, гражданско-патриотическое и духовно-нравственное воспитание молодежи»</t>
  </si>
  <si>
    <t>000 0707 07 4 05 00000 000</t>
  </si>
  <si>
    <t xml:space="preserve">  Иные межбюджетные трансферты на мероприятия по сохранению исторической памяти, гражданско-патриотическое и духовно-нравственное воспитание молодежи</t>
  </si>
  <si>
    <t>000 0707 07 4 05 60280 000</t>
  </si>
  <si>
    <t>000 0707 07 4 05 60280 500</t>
  </si>
  <si>
    <t>110 0707 07 4 05 60280 540</t>
  </si>
  <si>
    <t xml:space="preserve">  Комплекс процессных мероприятий "Профилактика социально-негативных явлений среди молодежи, предупреждение девиантного поведения"</t>
  </si>
  <si>
    <t>000 0707 07 4 06 00000 000</t>
  </si>
  <si>
    <t xml:space="preserve">  Иные межбюджетные трансферты на мероприятия по профилактике асоциального поведения в молодежной среде</t>
  </si>
  <si>
    <t>000 0707 07 4 06 60290 000</t>
  </si>
  <si>
    <t>000 0707 07 4 06 60290 500</t>
  </si>
  <si>
    <t>110 0707 07 4 06 60290 540</t>
  </si>
  <si>
    <t xml:space="preserve">  Другие вопросы в области образования</t>
  </si>
  <si>
    <t>000 0709 00 0 00 00000 000</t>
  </si>
  <si>
    <t>000 0709 06 0 00 00000 000</t>
  </si>
  <si>
    <t>000 0709 06 4 00 00000 000</t>
  </si>
  <si>
    <t>000 0709 06 4 01 00000 000</t>
  </si>
  <si>
    <t xml:space="preserve">  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</si>
  <si>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000 0709 06 4 01 71360 000</t>
  </si>
  <si>
    <t>000 0709 06 4 01 71360 100</t>
  </si>
  <si>
    <t>000 0709 06 4 01 71360 120</t>
  </si>
  <si>
    <t>115 0709 06 4 01 71360 121</t>
  </si>
  <si>
    <t>115 0709 06 4 01 71360 129</t>
  </si>
  <si>
    <t>000 0709 06 4 01 71360 200</t>
  </si>
  <si>
    <t>000 0709 06 4 01 71360 240</t>
  </si>
  <si>
    <t>115 0709 06 4 01 71360 244</t>
  </si>
  <si>
    <t>000 0709 06 4 02 00000 000</t>
  </si>
  <si>
    <t xml:space="preserve">  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t>
  </si>
  <si>
    <t>000 0709 06 4 02 71440 000</t>
  </si>
  <si>
    <t>000 0709 06 4 02 71440 100</t>
  </si>
  <si>
    <t>000 0709 06 4 02 71440 120</t>
  </si>
  <si>
    <t>115 0709 06 4 02 71440 121</t>
  </si>
  <si>
    <t>115 0709 06 4 02 71440 129</t>
  </si>
  <si>
    <t>000 0709 06 4 02 71440 200</t>
  </si>
  <si>
    <t>000 0709 06 4 02 71440 240</t>
  </si>
  <si>
    <t>115 0709 06 4 02 71440 244</t>
  </si>
  <si>
    <t xml:space="preserve">  Комплекс процессных мероприятий "Обеспечение отдыха, оздоровления, занятости детей, подростков и молодежи"</t>
  </si>
  <si>
    <t>000 0709 06 4 05 00000 000</t>
  </si>
  <si>
    <t>000 0709 06 4 05 00170 000</t>
  </si>
  <si>
    <t>000 0709 06 4 05 00170 600</t>
  </si>
  <si>
    <t>000 0709 06 4 05 00170 610</t>
  </si>
  <si>
    <t>119 0709 06 4 05 00170 611</t>
  </si>
  <si>
    <t xml:space="preserve">  Организация работы оздоровительных лагерей с дневным (круглосуточным) пребыванием на базе образовательных учреждений</t>
  </si>
  <si>
    <t>000 0709 06 4 05 10130 000</t>
  </si>
  <si>
    <t>000 0709 06 4 05 10130 600</t>
  </si>
  <si>
    <t>000 0709 06 4 05 10130 610</t>
  </si>
  <si>
    <t>119 0709 06 4 05 10130 612</t>
  </si>
  <si>
    <t xml:space="preserve">  Развитие разнообразных форм отдыха и занятости детей и подростков</t>
  </si>
  <si>
    <t>000 0709 06 4 05 10140 000</t>
  </si>
  <si>
    <t>000 0709 06 4 05 10140 600</t>
  </si>
  <si>
    <t>000 0709 06 4 05 10140 610</t>
  </si>
  <si>
    <t>119 0709 06 4 05 10140 612</t>
  </si>
  <si>
    <t xml:space="preserve">  Организация занятости подростков и молодежи в каникулярное время</t>
  </si>
  <si>
    <t>000 0709 06 4 05 10150 000</t>
  </si>
  <si>
    <t>000 0709 06 4 05 10150 600</t>
  </si>
  <si>
    <t>000 0709 06 4 05 10150 610</t>
  </si>
  <si>
    <t>119 0709 06 4 05 10150 612</t>
  </si>
  <si>
    <t xml:space="preserve">  На организацию отдыха детей, находящихся в трудной жизненной ситуации, в каникулярное время</t>
  </si>
  <si>
    <t>000 0709 06 4 05 S4410 000</t>
  </si>
  <si>
    <t>000 0709 06 4 05 S4410 600</t>
  </si>
  <si>
    <t>000 0709 06 4 05 S4410 610</t>
  </si>
  <si>
    <t>119 0709 06 4 05 S4410 612</t>
  </si>
  <si>
    <t xml:space="preserve">  Комплекс процессных мероприятий "Развитие системы оценки качества образования и информационной прозрачности системы образования"</t>
  </si>
  <si>
    <t>000 0709 06 4 06 00000 000</t>
  </si>
  <si>
    <t xml:space="preserve">  Проведение мониторинга качества образовательного результата</t>
  </si>
  <si>
    <t>000 0709 06 4 06 10160 000</t>
  </si>
  <si>
    <t>000 0709 06 4 06 10160 200</t>
  </si>
  <si>
    <t>000 0709 06 4 06 10160 240</t>
  </si>
  <si>
    <t>119 0709 06 4 06 10160 244</t>
  </si>
  <si>
    <t>000 0709 06 4 06 10160 600</t>
  </si>
  <si>
    <t>000 0709 06 4 06 10160 610</t>
  </si>
  <si>
    <t>119 0709 06 4 06 10160 612</t>
  </si>
  <si>
    <t xml:space="preserve">  Развитие системы оценки качества образования и информационной прозрачности системы образования</t>
  </si>
  <si>
    <t>000 0709 06 4 06 11200 000</t>
  </si>
  <si>
    <t>000 0709 06 4 06 11200 600</t>
  </si>
  <si>
    <t>000 0709 06 4 06 11200 610</t>
  </si>
  <si>
    <t>119 0709 06 4 06 11200 612</t>
  </si>
  <si>
    <t>000 0709 09 0 00 00000 000</t>
  </si>
  <si>
    <t>000 0709 09 4 00 00000 000</t>
  </si>
  <si>
    <t>000 0709 09 4 02 00000 000</t>
  </si>
  <si>
    <t>000 0709 09 4 02 10380 000</t>
  </si>
  <si>
    <t>000 0709 09 4 02 10380 200</t>
  </si>
  <si>
    <t>000 0709 09 4 02 10380 240</t>
  </si>
  <si>
    <t>115 0709 09 4 02 10380 244</t>
  </si>
  <si>
    <t>000 0709 67 0 00 00000 000</t>
  </si>
  <si>
    <t>000 0709 67 3 00 00000 000</t>
  </si>
  <si>
    <t>000 0709 67 3 01 00000 000</t>
  </si>
  <si>
    <t>000 0709 67 3 01 00150 000</t>
  </si>
  <si>
    <t>000 0709 67 3 01 00150 100</t>
  </si>
  <si>
    <t>000 0709 67 3 01 00150 120</t>
  </si>
  <si>
    <t>115 0709 67 3 01 00150 121</t>
  </si>
  <si>
    <t>115 0709 67 3 01 00150 122</t>
  </si>
  <si>
    <t>115 0709 67 3 01 00150 129</t>
  </si>
  <si>
    <t>000 0709 67 3 01 00150 200</t>
  </si>
  <si>
    <t>000 0709 67 3 01 00150 240</t>
  </si>
  <si>
    <t>115 0709 67 3 01 00150 244</t>
  </si>
  <si>
    <t>000 0709 67 3 01 00150 800</t>
  </si>
  <si>
    <t>000 0709 67 3 01 00150 850</t>
  </si>
  <si>
    <t>115 0709 67 3 01 00150 851</t>
  </si>
  <si>
    <t>115 0709 67 3 01 00150 853</t>
  </si>
  <si>
    <t>000 0709 68 0 00 00000 000</t>
  </si>
  <si>
    <t>000 0709 68 9 00 00000 000</t>
  </si>
  <si>
    <t>000 0709 68 9 01 00000 000</t>
  </si>
  <si>
    <t>000 0709 68 9 01 00160 000</t>
  </si>
  <si>
    <t>000 0709 68 9 01 00160 100</t>
  </si>
  <si>
    <t>000 0709 68 9 01 00160 110</t>
  </si>
  <si>
    <t>119 0709 68 9 01 00160 111</t>
  </si>
  <si>
    <t>119 0709 68 9 01 00160 112</t>
  </si>
  <si>
    <t>119 0709 68 9 01 00160 119</t>
  </si>
  <si>
    <t>000 0709 68 9 01 00160 200</t>
  </si>
  <si>
    <t>000 0709 68 9 01 00160 240</t>
  </si>
  <si>
    <t>119 0709 68 9 01 00160 244</t>
  </si>
  <si>
    <t>119 0709 68 9 01 00160 247</t>
  </si>
  <si>
    <t>000 0709 68 9 01 00160 800</t>
  </si>
  <si>
    <t>000 0709 68 9 01 00160 850</t>
  </si>
  <si>
    <t>119 0709 68 9 01 00160 851</t>
  </si>
  <si>
    <t>119 0709 68 9 01 00160 853</t>
  </si>
  <si>
    <t xml:space="preserve">  КУЛЬТУРА, КИНЕМАТОГРАФИЯ</t>
  </si>
  <si>
    <t>000 0800 00 0 00 00000 000</t>
  </si>
  <si>
    <t xml:space="preserve">  Культура</t>
  </si>
  <si>
    <t>000 0801 00 0 00 00000 000</t>
  </si>
  <si>
    <t>000 0801 04 0 00 00000 000</t>
  </si>
  <si>
    <t>000 0801 04 4 00 00000 000</t>
  </si>
  <si>
    <t>000 0801 04 4 01 00000 000</t>
  </si>
  <si>
    <t>000 0801 04 4 01 04010 000</t>
  </si>
  <si>
    <t>000 0801 04 4 01 04010 200</t>
  </si>
  <si>
    <t>000 0801 04 4 01 04010 240</t>
  </si>
  <si>
    <t>110 0801 04 4 01 04010 244</t>
  </si>
  <si>
    <t>000 0801 04 4 01 11070 000</t>
  </si>
  <si>
    <t>000 0801 04 4 01 11070 200</t>
  </si>
  <si>
    <t>000 0801 04 4 01 11070 240</t>
  </si>
  <si>
    <t>110 0801 04 4 01 11070 244</t>
  </si>
  <si>
    <t xml:space="preserve">  Информатизация и модернизация отрасли "Культур</t>
  </si>
  <si>
    <t>000 0801 04 4 01 11080 000</t>
  </si>
  <si>
    <t>000 0801 04 4 01 11080 200</t>
  </si>
  <si>
    <t>000 0801 04 4 01 11080 240</t>
  </si>
  <si>
    <t>110 0801 04 4 01 11080 244</t>
  </si>
  <si>
    <t>000 0801 04 4 01 S5190 000</t>
  </si>
  <si>
    <t>000 0801 04 4 01 S5190 200</t>
  </si>
  <si>
    <t>000 0801 04 4 01 S5190 240</t>
  </si>
  <si>
    <t>110 0801 04 4 01 S5190 244</t>
  </si>
  <si>
    <t>000 0801 04 4 01 S5190 500</t>
  </si>
  <si>
    <t>110 0801 04 4 01 S5190 540</t>
  </si>
  <si>
    <t>000 0801 04 4 02 00000 000</t>
  </si>
  <si>
    <t>000 0801 04 4 02 10010 000</t>
  </si>
  <si>
    <t>000 0801 04 4 02 10010 200</t>
  </si>
  <si>
    <t>000 0801 04 4 02 10010 240</t>
  </si>
  <si>
    <t>110 0801 04 4 02 10010 244</t>
  </si>
  <si>
    <t xml:space="preserve">  Иные межбюджетные трансферты на организацию и проведение мероприятий в сфере культуры</t>
  </si>
  <si>
    <t>000 0801 04 4 02 60140 000</t>
  </si>
  <si>
    <t>000 0801 04 4 02 60140 500</t>
  </si>
  <si>
    <t>110 0801 04 4 02 60140 540</t>
  </si>
  <si>
    <t>000 0801 04 4 03 00000 000</t>
  </si>
  <si>
    <t xml:space="preserve">  Обеспечение деятельности муниципальных казенных учреждений</t>
  </si>
  <si>
    <t>000 0801 04 4 03 00160 000</t>
  </si>
  <si>
    <t>000 0801 04 4 03 00160 100</t>
  </si>
  <si>
    <t>000 0801 04 4 03 00160 110</t>
  </si>
  <si>
    <t>110 0801 04 4 03 00160 111</t>
  </si>
  <si>
    <t>110 0801 04 4 03 00160 112</t>
  </si>
  <si>
    <t>110 0801 04 4 03 00160 119</t>
  </si>
  <si>
    <t>000 0801 04 4 03 00160 200</t>
  </si>
  <si>
    <t>000 0801 04 4 03 00160 240</t>
  </si>
  <si>
    <t>110 0801 04 4 03 00160 244</t>
  </si>
  <si>
    <t>110 0801 04 4 03 00160 247</t>
  </si>
  <si>
    <t xml:space="preserve">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t>
  </si>
  <si>
    <t>000 0801 04 4 03 S0360 000</t>
  </si>
  <si>
    <t>000 0801 04 4 03 S0360 100</t>
  </si>
  <si>
    <t>000 0801 04 4 03 S0360 110</t>
  </si>
  <si>
    <t>110 0801 04 4 03 S0360 111</t>
  </si>
  <si>
    <t>110 0801 04 4 03 S0360 119</t>
  </si>
  <si>
    <t>000 0801 04 4 03 S0360 500</t>
  </si>
  <si>
    <t>110 0801 04 4 03 S0360 540</t>
  </si>
  <si>
    <t>000 0801 08 0 00 00000 000</t>
  </si>
  <si>
    <t>000 0801 08 7 00 00000 000</t>
  </si>
  <si>
    <t>000 0801 08 7 03 00000 000</t>
  </si>
  <si>
    <t xml:space="preserve">  Иные межбюджетные трансферты на мероприятия по капитальному ремонту объектов</t>
  </si>
  <si>
    <t>000 0801 08 7 03 S0670 000</t>
  </si>
  <si>
    <t>000 0801 08 7 03 S0670 500</t>
  </si>
  <si>
    <t>110 0801 08 7 03 S0670 540</t>
  </si>
  <si>
    <t>000 0801 68 0 00 00000 000</t>
  </si>
  <si>
    <t>000 0801 68 9 00 00000 000</t>
  </si>
  <si>
    <t>000 0801 68 9 01 00000 000</t>
  </si>
  <si>
    <t>000 0801 68 9 01 60660 000</t>
  </si>
  <si>
    <t>000 0801 68 9 01 60660 500</t>
  </si>
  <si>
    <t>111 0801 68 9 01 60660 540</t>
  </si>
  <si>
    <t xml:space="preserve">  СОЦИАЛЬНАЯ ПОЛИТИКА</t>
  </si>
  <si>
    <t>000 1000 00 0 00 00000 000</t>
  </si>
  <si>
    <t xml:space="preserve">  Пенсионное обеспечение</t>
  </si>
  <si>
    <t>000 1001 00 0 00 00000 000</t>
  </si>
  <si>
    <t>000 1001 68 0 00 00000 000</t>
  </si>
  <si>
    <t>000 1001 68 9 00 00000 000</t>
  </si>
  <si>
    <t>000 1001 68 9 01 00000 000</t>
  </si>
  <si>
    <t xml:space="preserve">  Доплата к пенсиям муниципальных служащих</t>
  </si>
  <si>
    <t>000 1001 68 9 01 03020 000</t>
  </si>
  <si>
    <t>000 1001 68 9 01 03020 300</t>
  </si>
  <si>
    <t xml:space="preserve">  Публичные нормативные социальные выплаты гражданам</t>
  </si>
  <si>
    <t>000 1001 68 9 01 03020 310</t>
  </si>
  <si>
    <t xml:space="preserve">  Иные пенсии, социальные доплаты к пенсиям</t>
  </si>
  <si>
    <t>110 1001 68 9 01 03020 312</t>
  </si>
  <si>
    <t xml:space="preserve">  Социальное обеспечение населения</t>
  </si>
  <si>
    <t>000 1003 00 0 00 00000 000</t>
  </si>
  <si>
    <t>000 1003 02 0 00 00000 000</t>
  </si>
  <si>
    <t>000 1003 02 4 00 00000 000</t>
  </si>
  <si>
    <t>000 1003 02 4 01 00000 000</t>
  </si>
  <si>
    <t xml:space="preserve">  Предоставление гражданам единовременной денежной выплаты на проведение капитального ремонта индивидуальных жилых домов</t>
  </si>
  <si>
    <t>000 1003 02 4 01 71640 000</t>
  </si>
  <si>
    <t>000 1003 02 4 01 71640 300</t>
  </si>
  <si>
    <t>000 1003 02 4 01 71640 310</t>
  </si>
  <si>
    <t xml:space="preserve">  Пособия, компенсации, меры социальной поддержки по публичным нормативным обязательствам</t>
  </si>
  <si>
    <t>110 1003 02 4 01 71640 313</t>
  </si>
  <si>
    <t>000 1003 06 0 00 00000 000</t>
  </si>
  <si>
    <t>000 1003 06 4 00 00000 000</t>
  </si>
  <si>
    <t>000 1003 06 4 02 00000 000</t>
  </si>
  <si>
    <t>000 1003 06 4 02 71440 000</t>
  </si>
  <si>
    <t>000 1003 06 4 02 71440 600</t>
  </si>
  <si>
    <t>000 1003 06 4 02 71440 610</t>
  </si>
  <si>
    <t>119 1003 06 4 02 71440 612</t>
  </si>
  <si>
    <t xml:space="preserve">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</si>
  <si>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000 1003 06 4 02 73040 000</t>
  </si>
  <si>
    <t>000 1003 06 4 02 73040 600</t>
  </si>
  <si>
    <t>000 1003 06 4 02 73040 610</t>
  </si>
  <si>
    <t>119 1003 06 4 02 73040 612</t>
  </si>
  <si>
    <t>000 1003 06 4 02 R3040 000</t>
  </si>
  <si>
    <t>000 1003 06 4 02 R3040 600</t>
  </si>
  <si>
    <t>000 1003 06 4 02 R3040 610</t>
  </si>
  <si>
    <t>119 1003 06 4 02 R3040 612</t>
  </si>
  <si>
    <t xml:space="preserve">  Комплекс процессных мероприятий "Реализация гарантий для детей-сирот и детей, оставшихся без попечения родителей"</t>
  </si>
  <si>
    <t>000 1003 06 4 07 00000 000</t>
  </si>
  <si>
    <t xml:space="preserve">  Подготовка граждан, желающих принять на воспитание в свою семью ребенка, оставшегося без попечения родителей</t>
  </si>
  <si>
    <t>000 1003 06 4 07 71450 000</t>
  </si>
  <si>
    <t>000 1003 06 4 07 71450 200</t>
  </si>
  <si>
    <t>000 1003 06 4 07 71450 240</t>
  </si>
  <si>
    <t>110 1003 06 4 07 71450 244</t>
  </si>
  <si>
    <t xml:space="preserve">  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t>
  </si>
  <si>
    <t>000 1003 06 4 07 71470 000</t>
  </si>
  <si>
    <t>000 1003 06 4 07 71470 300</t>
  </si>
  <si>
    <t>000 1003 06 4 07 71470 310</t>
  </si>
  <si>
    <t>110 1003 06 4 07 71470 313</t>
  </si>
  <si>
    <t xml:space="preserve">  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t>
  </si>
  <si>
    <t>000 1003 06 4 07 71480 000</t>
  </si>
  <si>
    <t>000 1003 06 4 07 71480 300</t>
  </si>
  <si>
    <t>000 1003 06 4 07 71480 310</t>
  </si>
  <si>
    <t>110 1003 06 4 07 71480 313</t>
  </si>
  <si>
    <t xml:space="preserve">  Аренда жилых помещений для детей-сирот и детей, оставшихся без попечения родителей, и лиц из числа детей-сирот и детей, оставшихся без попечения родителей, на период до обеспечения их жилыми помещениями</t>
  </si>
  <si>
    <t>000 1003 06 4 07 71490 000</t>
  </si>
  <si>
    <t>000 1003 06 4 07 71490 300</t>
  </si>
  <si>
    <t>000 1003 06 4 07 71490 310</t>
  </si>
  <si>
    <t>110 1003 06 4 07 71490 313</t>
  </si>
  <si>
    <t xml:space="preserve">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и(или) по пр</t>
  </si>
  <si>
    <t>000 1003 06 4 07 71500 000</t>
  </si>
  <si>
    <t>000 1003 06 4 07 71500 300</t>
  </si>
  <si>
    <t>000 1003 06 4 07 71500 320</t>
  </si>
  <si>
    <t xml:space="preserve">  Приобретение товаров, работ и услуг в пользу граждан в целях их социального обеспечения</t>
  </si>
  <si>
    <t>110 1003 06 4 07 71500 323</t>
  </si>
  <si>
    <t xml:space="preserve">  Организация и осуществление деятельности по постинтернатному сопровождению</t>
  </si>
  <si>
    <t>000 1003 06 4 07 71720 000</t>
  </si>
  <si>
    <t>000 1003 06 4 07 71720 300</t>
  </si>
  <si>
    <t>000 1003 06 4 07 71720 310</t>
  </si>
  <si>
    <t>110 1003 06 4 07 71720 313</t>
  </si>
  <si>
    <t xml:space="preserve">  Охрана семьи и детства</t>
  </si>
  <si>
    <t>000 1004 00 0 00 00000 000</t>
  </si>
  <si>
    <t>000 1004 02 0 00 00000 000</t>
  </si>
  <si>
    <t>000 1004 02 7 00 00000 000</t>
  </si>
  <si>
    <t>000 1004 02 7 01 00000 000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</si>
  <si>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</si>
  <si>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000 1004 02 7 01 70820 000</t>
  </si>
  <si>
    <t xml:space="preserve">  Капитальные вложения в объекты государственной (муниципальной) собственности</t>
  </si>
  <si>
    <t>000 1004 02 7 01 70820 400</t>
  </si>
  <si>
    <t xml:space="preserve">  Бюджетные инвестиции</t>
  </si>
  <si>
    <t>000 1004 02 7 01 70820 410</t>
  </si>
  <si>
    <t xml:space="preserve">  Бюджетные инвестиции на приобретение объектов недвижимого имущества в государственную (муниципальную) собственность</t>
  </si>
  <si>
    <t>110 1004 02 7 01 70820 412</t>
  </si>
  <si>
    <t>000 1004 02 7 01 R0820 000</t>
  </si>
  <si>
    <t>000 1004 02 7 01 R0820 400</t>
  </si>
  <si>
    <t>000 1004 02 7 01 R0820 410</t>
  </si>
  <si>
    <t>110 1004 02 7 01 R0820 412</t>
  </si>
  <si>
    <t>000 1004 06 0 00 00000 000</t>
  </si>
  <si>
    <t>000 1004 06 4 00 00000 000</t>
  </si>
  <si>
    <t>000 1004 06 4 01 00000 000</t>
  </si>
  <si>
    <t>000 1004 06 4 01 71360 000</t>
  </si>
  <si>
    <t>000 1004 06 4 01 71360 600</t>
  </si>
  <si>
    <t>000 1004 06 4 01 71360 610</t>
  </si>
  <si>
    <t>119 1004 06 4 01 71360 611</t>
  </si>
  <si>
    <t>000 1004 06 4 07 00000 000</t>
  </si>
  <si>
    <t xml:space="preserve">  Организация выплаты вознаграждения, причитающегося приемным родителям</t>
  </si>
  <si>
    <t>000 1004 06 4 07 71430 000</t>
  </si>
  <si>
    <t>000 1004 06 4 07 71430 300</t>
  </si>
  <si>
    <t>000 1004 06 4 07 71430 320</t>
  </si>
  <si>
    <t>110 1004 06 4 07 71430 323</t>
  </si>
  <si>
    <t xml:space="preserve">  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</si>
  <si>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000 1004 06 4 07 71460 000</t>
  </si>
  <si>
    <t>000 1004 06 4 07 71460 300</t>
  </si>
  <si>
    <t>000 1004 06 4 07 71460 310</t>
  </si>
  <si>
    <t>110 1004 06 4 07 71460 313</t>
  </si>
  <si>
    <t xml:space="preserve">  ФИЗИЧЕСКАЯ КУЛЬТУРА И СПОРТ</t>
  </si>
  <si>
    <t>000 1100 00 0 00 00000 000</t>
  </si>
  <si>
    <t xml:space="preserve">  Физическая культура</t>
  </si>
  <si>
    <t>000 1101 00 0 00 00000 000</t>
  </si>
  <si>
    <t xml:space="preserve">  Муниципальная программа Волховского муниципального района "Развитие физической культуры и спорта в Волховском муниципальном районе "</t>
  </si>
  <si>
    <t>000 1101 05 0 00 00000 000</t>
  </si>
  <si>
    <t>000 1101 05 4 00 00000 000</t>
  </si>
  <si>
    <t xml:space="preserve">  Комплекс процессных мероприятий "Создание благоприятных условий для развития новых видов спорта"</t>
  </si>
  <si>
    <t>000 1101 05 4 01 00000 000</t>
  </si>
  <si>
    <t xml:space="preserve">  Обеспечение подготовки и участие сборных команд Волховского муниципального района во всероссийских, международных, областных физкультурных мероприятиях и спортивных соревнованиях среди различных групп населения</t>
  </si>
  <si>
    <t>000 1101 05 4 01 10770 000</t>
  </si>
  <si>
    <t>000 1101 05 4 01 10770 200</t>
  </si>
  <si>
    <t>000 1101 05 4 01 10770 240</t>
  </si>
  <si>
    <t>110 1101 05 4 01 10770 244</t>
  </si>
  <si>
    <t xml:space="preserve">  Комплекс процессных мероприятий "Популяризация физической культуры и спорта"</t>
  </si>
  <si>
    <t>000 1101 05 4 02 00000 000</t>
  </si>
  <si>
    <t xml:space="preserve">  Организация и проведение районных мероприятий и спортивных соревнований по различным видам спорта среди различных групп населения</t>
  </si>
  <si>
    <t>000 1101 05 4 02 10760 000</t>
  </si>
  <si>
    <t>000 1101 05 4 02 10760 200</t>
  </si>
  <si>
    <t>000 1101 05 4 02 10760 240</t>
  </si>
  <si>
    <t>110 1101 05 4 02 10760 244</t>
  </si>
  <si>
    <t xml:space="preserve">  Приобретение наградной и спортивной атрибутики, типографской и сувенирной продукции</t>
  </si>
  <si>
    <t>000 1101 05 4 02 10780 000</t>
  </si>
  <si>
    <t>000 1101 05 4 02 10780 200</t>
  </si>
  <si>
    <t>000 1101 05 4 02 10780 240</t>
  </si>
  <si>
    <t>110 1101 05 4 02 10780 244</t>
  </si>
  <si>
    <t xml:space="preserve">  Реализация мероприятий по внедрению Всероссийского физкультурно-спортивного комплекса "Готов к труду и обороне" (ГТО)</t>
  </si>
  <si>
    <t>000 1101 05 4 02 60220 000</t>
  </si>
  <si>
    <t>000 1101 05 4 02 60220 500</t>
  </si>
  <si>
    <t>110 1101 05 4 02 60220 540</t>
  </si>
  <si>
    <t xml:space="preserve">  Комплекс процессных мероприятий "Развитие адаптивной физической культуры и спорта"</t>
  </si>
  <si>
    <t>000 1101 05 4 03 00000 000</t>
  </si>
  <si>
    <t xml:space="preserve">  Проведение и участие в физкультурных мероприятиях и спортивных соревнованиях, спартакиадах для лиц с ограниченными возможностями и инвалидов по различным видам спорта</t>
  </si>
  <si>
    <t>000 1101 05 4 03 10710 000</t>
  </si>
  <si>
    <t>000 1101 05 4 03 10710 200</t>
  </si>
  <si>
    <t>000 1101 05 4 03 10710 240</t>
  </si>
  <si>
    <t>110 1101 05 4 03 10710 244</t>
  </si>
  <si>
    <t xml:space="preserve">  Массовый спорт</t>
  </si>
  <si>
    <t>000 1102 00 0 00 00000 000</t>
  </si>
  <si>
    <t>000 1102 05 0 00 00000 000</t>
  </si>
  <si>
    <t>000 1102 05 4 00 00000 000</t>
  </si>
  <si>
    <t>000 1102 05 4 02 00000 000</t>
  </si>
  <si>
    <t xml:space="preserve">  Иные межбюджетные трансферты на разработку проектно-сметной документации строительства спортивных объектов</t>
  </si>
  <si>
    <t>000 1102 05 4 02 60470 000</t>
  </si>
  <si>
    <t>000 1102 05 4 02 60470 500</t>
  </si>
  <si>
    <t>110 1102 05 4 02 60470 540</t>
  </si>
  <si>
    <t xml:space="preserve">  Иные межбюджетные трансферты на разработку проектно-сметной документации с прохождением государственной экспертизы достоверности сметной стоимости капитального ремонта объектов физической культуры и спорта</t>
  </si>
  <si>
    <t>000 1102 05 4 02 60640 000</t>
  </si>
  <si>
    <t>000 1102 05 4 02 60640 500</t>
  </si>
  <si>
    <t>110 1102 05 4 02 60640 540</t>
  </si>
  <si>
    <t>000 1102 05 7 00 00000 000</t>
  </si>
  <si>
    <t xml:space="preserve">  Отраслевой проект "Развитие инфраструктуры культуры"</t>
  </si>
  <si>
    <t>000 1102 05 7 01 00000 000</t>
  </si>
  <si>
    <t>000 1102 05 7 01 60680 000</t>
  </si>
  <si>
    <t>000 1102 05 7 01 60680 500</t>
  </si>
  <si>
    <t>110 1102 05 7 01 60680 540</t>
  </si>
  <si>
    <t>000 1102 05 7 01 L2280 000</t>
  </si>
  <si>
    <t>000 1102 05 7 01 L2280 500</t>
  </si>
  <si>
    <t>110 1102 05 7 01 L2280 540</t>
  </si>
  <si>
    <t xml:space="preserve">  Иные межбюджетные трансферты на реализацию мероприятий по строительству и реконструкции спортивных объектов</t>
  </si>
  <si>
    <t>000 1102 05 7 01 S4050 000</t>
  </si>
  <si>
    <t>000 1102 05 7 01 S4050 500</t>
  </si>
  <si>
    <t>110 1102 05 7 01 S4050 540</t>
  </si>
  <si>
    <t xml:space="preserve">  ОБСЛУЖИВАНИЕ ГОСУДАРСТВЕННОГО (МУНИЦИПАЛЬНОГО) ДОЛГА</t>
  </si>
  <si>
    <t>000 1300 00 0 00 00000 000</t>
  </si>
  <si>
    <t xml:space="preserve">  Обслуживание государственного (муниципального) внутреннего долга</t>
  </si>
  <si>
    <t>000 1301 00 0 00 00000 000</t>
  </si>
  <si>
    <t>000 1301 03 0 00 00000 000</t>
  </si>
  <si>
    <t>000 1301 03 4 00 00000 000</t>
  </si>
  <si>
    <t xml:space="preserve">  Комплекс процессных мероприятий "Выполнение обязательств, связанных с привлечением муниципальных заимствований и управлением муниципальными активами"</t>
  </si>
  <si>
    <t>000 1301 03 4 02 00000 000</t>
  </si>
  <si>
    <t xml:space="preserve">  Процентные платежи по муниципальному долгу</t>
  </si>
  <si>
    <t>000 1301 03 4 02 10730 000</t>
  </si>
  <si>
    <t xml:space="preserve">  Обслуживание государственного (муниципального) долга</t>
  </si>
  <si>
    <t>000 1301 03 4 02 10730 700</t>
  </si>
  <si>
    <t xml:space="preserve">  Обслуживание муниципального долга</t>
  </si>
  <si>
    <t>111 1301 03 4 02 10730 730</t>
  </si>
  <si>
    <t xml:space="preserve">  МЕЖБЮДЖЕТНЫЕ ТРАНСФЕРТЫ ОБЩЕГО ХАРАКТЕРА БЮДЖЕТАМ БЮДЖЕТНОЙ СИСТЕМЫ РОССИЙСКОЙ ФЕДЕРАЦИИ</t>
  </si>
  <si>
    <t>000 1400 00 0 00 00000 000</t>
  </si>
  <si>
    <t xml:space="preserve">  Дотации на выравнивание бюджетной обеспеченности субъектов Российской Федерации и муниципальных образований</t>
  </si>
  <si>
    <t>000 1401 00 0 00 00000 000</t>
  </si>
  <si>
    <t>000 1401 03 0 00 00000 000</t>
  </si>
  <si>
    <t>000 1401 03 4 00 00000 000</t>
  </si>
  <si>
    <t>000 1401 03 4 01 00000 000</t>
  </si>
  <si>
    <t xml:space="preserve">  Дотация на выравнивание бюджетной обеспеченности за счет средств районного фонда финансовой поддержки поселений</t>
  </si>
  <si>
    <t>000 1401 03 4 01 60130 000</t>
  </si>
  <si>
    <t>000 1401 03 4 01 60130 500</t>
  </si>
  <si>
    <t xml:space="preserve">  Дотации</t>
  </si>
  <si>
    <t>000 1401 03 4 01 60130 510</t>
  </si>
  <si>
    <t>111 1401 03 4 01 60130 511</t>
  </si>
  <si>
    <t>000 1401 03 4 01 71010 000</t>
  </si>
  <si>
    <t>000 1401 03 4 01 71010 500</t>
  </si>
  <si>
    <t>000 1401 03 4 01 71010 510</t>
  </si>
  <si>
    <t>111 1401 03 4 01 71010 511</t>
  </si>
  <si>
    <t xml:space="preserve">  Прочие межбюджетные трансферты общего характера</t>
  </si>
  <si>
    <t>000 1403 00 0 00 00000 000</t>
  </si>
  <si>
    <t>000 1403 68 0 00 00000 000</t>
  </si>
  <si>
    <t>000 1403 68 9 00 00000 000</t>
  </si>
  <si>
    <t>000 1403 68 9 01 00000 000</t>
  </si>
  <si>
    <t xml:space="preserve">  Иные межбюджетные трансферты бюджетам муниципальных образований Волховского муниципального района на выплату зарплаты с начислениями</t>
  </si>
  <si>
    <t>000 1403 68 9 01 60300 000</t>
  </si>
  <si>
    <t>000 1403 68 9 01 60300 500</t>
  </si>
  <si>
    <t>111 1403 68 9 01 60300 540</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</si>
  <si>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</si>
  <si>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</si>
  <si>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</si>
  <si>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</si>
  <si>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</si>
  <si>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</si>
  <si>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</si>
  <si>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</si>
  <si>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 xml:space="preserve">  Кредиты кредитных организаций в валюте Российской Федерации</t>
  </si>
  <si>
    <t>000 01 02 00 00 00 0000 000</t>
  </si>
  <si>
    <t xml:space="preserve">  Привлечение кредитов от кредитных организаций в валюте Российской Федерации</t>
  </si>
  <si>
    <t>000 01 02 00 00 00 0000 700</t>
  </si>
  <si>
    <t xml:space="preserve">  Привлечение муниципальными районами кредитов от кредитных организаций в валюте Российской Федерации</t>
  </si>
  <si>
    <t>111 01 02 00 00 05 0000 710</t>
  </si>
  <si>
    <t xml:space="preserve">  Бюджетные кредиты из других бюджетов бюджетной системы Российской Федерации</t>
  </si>
  <si>
    <t>000 01 03 00 00 00 0000 000</t>
  </si>
  <si>
    <t xml:space="preserve">  Бюджетные кредиты из других бюджетов бюджетной системы Российской Федерации в валюте Российской Федерации</t>
  </si>
  <si>
    <t>000 01 03 01 00 00 0000 000</t>
  </si>
  <si>
    <t xml:space="preserve">  Привлечение бюджетных кредитов из других бюджетов бюджетной системы Российской Федерации в валюте Российской Федерации</t>
  </si>
  <si>
    <t>000 01 03 01 00 00 0000 700</t>
  </si>
  <si>
    <t xml:space="preserve">  Привлечение кредитов из других бюджетов бюджетной системы Российской Федерации бюджетами муниципальных районов в валюте Российской Федерации</t>
  </si>
  <si>
    <t>111 01 03 01 00 05 0000 710</t>
  </si>
  <si>
    <t xml:space="preserve">  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</si>
  <si>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</si>
  <si>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t>
  </si>
  <si>
    <t>111 01 03 01 00 05 0000 810</t>
  </si>
  <si>
    <t xml:space="preserve">  Иные источники внутреннего финансирования дефицитов бюджетов</t>
  </si>
  <si>
    <t>000 01 06 00 00 00 0000 000</t>
  </si>
  <si>
    <t xml:space="preserve">  Бюджетные кредиты, предоставленные внутри страны в валюте Российской Федерации</t>
  </si>
  <si>
    <t>000 01 06 05 00 00 0000 000</t>
  </si>
  <si>
    <t xml:space="preserve">  Предоставление бюджетных кредитов внутри страны в валюте Российской Федерации</t>
  </si>
  <si>
    <t>000 01 06 05 00 00 0000 500</t>
  </si>
  <si>
    <t xml:space="preserve">  Предоставление бюджетных кредитов другим бюджетам бюджетной системы Российской Федерации в валюте Российской Федерации</t>
  </si>
  <si>
    <t>000 01 06 05 02 00 0000 500</t>
  </si>
  <si>
    <t xml:space="preserve">  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</si>
  <si>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111 01 06 05 02 05 0000 540</t>
  </si>
  <si>
    <t xml:space="preserve">  Возврат бюджетных кредитов, предоставленных внутри страны в валюте Российской Федерации</t>
  </si>
  <si>
    <t>000 01 06 05 00 00 0000 600</t>
  </si>
  <si>
    <t xml:space="preserve">  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</si>
  <si>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</si>
  <si>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 xml:space="preserve">  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</si>
  <si>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111 01 06 05 02 05 0000 640</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</si>
  <si>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</si>
  <si>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</si>
  <si>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</si>
  <si>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</si>
  <si>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</si>
  <si>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</si>
  <si>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</si>
  <si>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</si>
  <si>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</si>
  <si>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</si>
  <si>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</si>
  <si>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</si>
  <si>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 xml:space="preserve">  Увеличение прочих остатков денежных средств бюджетов муниципальных районов</t>
  </si>
  <si>
    <t>111 01 05 02 01 05 0000 510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</si>
  <si>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</si>
  <si>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</si>
  <si>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</si>
  <si>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</si>
  <si>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</si>
  <si>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</si>
  <si>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</si>
  <si>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районов</t>
  </si>
  <si>
    <t>111 01 05 02 01 05 0000 610</t>
  </si>
  <si>
    <t xml:space="preserve">  Мероприятия в сфере управления и распоряжения муниципальным имуществом</t>
  </si>
  <si>
    <t xml:space="preserve">  Иные межбюджетные трансферты на устройство проездов к земельным участкам, выделенным под ИЖС, в том числе участникам СВО и многодетным семьям</t>
  </si>
  <si>
    <t xml:space="preserve">  Иные межбюджетные трансферты на капитальный ремонт и ремонт автомобильных дорог общего пользования местного значения, имеющих приоритетный социально значимый характер</t>
  </si>
  <si>
    <t xml:space="preserve">  Иные межбюджетные трансферты на проведение мероприятий по ликвидации (сносу) аварийного жилищного фонда</t>
  </si>
  <si>
    <t xml:space="preserve">  Иные межбюджетные трансферты на мероприятия по достижению показателей государственной программы Российской Федерации «Развитие туризма»</t>
  </si>
  <si>
    <t xml:space="preserve">  Поддержка сельскохозяйственного производства (субсидии К(Ф)Х на возмещение части затрат по содержанию маточного поголовья сельскохозяйственных животных)</t>
  </si>
  <si>
    <t xml:space="preserve">  Приоритетный проект "Вело-47</t>
  </si>
  <si>
    <t xml:space="preserve">  Иные межбюджетные трансферты на выполнение работ по переустройству объектов электросетевого хозяйства</t>
  </si>
  <si>
    <t xml:space="preserve">  Региональный проект "Семейные ценности и инфраструктура культуры"</t>
  </si>
  <si>
    <t xml:space="preserve">  Иные межбюджетные трансферты на устройство объектов спортивной инфраструктуры</t>
  </si>
  <si>
    <t xml:space="preserve">  Иные межбюджетные трансферты на оснащение объектов спортивной инфраструктуры спортивно-технологическим оборудованием</t>
  </si>
  <si>
    <t>Приложение 1</t>
  </si>
  <si>
    <t>Утверждено</t>
  </si>
  <si>
    <t>постановлением администрации</t>
  </si>
  <si>
    <t>Волховского муниципального района</t>
  </si>
  <si>
    <t>Отчет об исполнении районного бюджета Волховского муниципального района Ленинградской области за 1 полугодие 2025 года</t>
  </si>
  <si>
    <t>Наименование финансового органа:  Комитет финансов Волховского муниципального района Ленинградской области</t>
  </si>
  <si>
    <t>Наименование бюджета: Бюджет  Волховского муниципального района</t>
  </si>
  <si>
    <t>Единица измерения: руб.</t>
  </si>
  <si>
    <t>Отклонение от  плана</t>
  </si>
  <si>
    <t xml:space="preserve">ОСТАТКИ СРЕДСТВ ДОРОЖНОГО ФОНДА НА 01 ЯНВАРЯ 2025 года </t>
  </si>
  <si>
    <t>ОБЪЕМ ДОХОДОВ БЮДЖЕТА ОТ ИСТОЧНИКОВ, ОПРЕДЕЛЕННЫХ РЕШЕНИЕМ СОВЕТА ДЕПУТАТОВ О СОЗДАНИИ ДОРОЖНОГО ФОНДА, всего</t>
  </si>
  <si>
    <t>Местный бюджет</t>
  </si>
  <si>
    <t>Налог на доходы физических лиц</t>
  </si>
  <si>
    <t>Акцизов на автомобильный бензин, прямогонный бензин, дизельное топливо, моторные масла для дизельных и (или) карбюраторных (инжекторных) двигателей, производимые на территории Российской Федерации, подлежащих зачислению в местный бюджет</t>
  </si>
  <si>
    <t>Платежи, уплачиваемые в целях возмещения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t>
  </si>
  <si>
    <t>Областной бюджет</t>
  </si>
  <si>
    <t>Безвозмездные поступления от других бюджетов бюджетной системы Российской Федерации на финансовое обеспечение дорожной деятельности</t>
  </si>
  <si>
    <t>ОБЪЕМ СРЕДСТВ ДОРОЖНОГО ФОНДА, всего</t>
  </si>
  <si>
    <t>Местный бюджет, в том числе за счет остатков местного бюджета на 01.01.2025г.</t>
  </si>
  <si>
    <t>Паспортизация дорог общего пользования</t>
  </si>
  <si>
    <t>Приобретение дорожной техники и другого имущества, необходимого для функционирования и содержания автодорог</t>
  </si>
  <si>
    <t>Иные межбюджетные трансферты на проведение мероприятий по обеспечению безопасности дорожного движения</t>
  </si>
  <si>
    <t>Текущий ремонт автодорог к населенным пунктам Волховского муниципального района</t>
  </si>
  <si>
    <t>Реализация комплекса мер по содержанию действующей улично-дорожной сети, а также искусственных дорожных сооружений</t>
  </si>
  <si>
    <t>На капитальный ремонт и ремонт автомобильных дорог общего пользования местного значения, имеющих приоритетный социально значимый характер</t>
  </si>
  <si>
    <t>Иные межбюджетные трансферты на устройство проездов к земельным участкам, выделенным под ИЖС, в том числе участникам СВО и многодетным семьям</t>
  </si>
  <si>
    <t>Иные межбюджетные трансферты на капитальный ремонт и ремонт автомобильных дорог общего пользования местного значения, имеющих приоритетный социально значимый характер</t>
  </si>
  <si>
    <t>Местный бюджет за счет доходов казенных учреждений</t>
  </si>
  <si>
    <t>ОСТАТКИ СРЕДСТВ ДОРОЖНОГО ФОНДА на 01 июля 2025 года по исполнению</t>
  </si>
  <si>
    <t>Справочно:</t>
  </si>
  <si>
    <t xml:space="preserve">доля (%) от НДФЛ, подлежащего зачислению в районный бюджет  не более 10 процентов </t>
  </si>
  <si>
    <t>расчет размера НДФЛ для определения объема средств дорожного фонда</t>
  </si>
  <si>
    <t>Приложение 2</t>
  </si>
  <si>
    <t xml:space="preserve">Отчет об использовании средств дорожного фонда Волховского муниципального района Ленинградской области за 1 полугодие 2025 года </t>
  </si>
  <si>
    <t>Показатели</t>
  </si>
  <si>
    <t>Среднесписочная численность, чел.</t>
  </si>
  <si>
    <t>Фактические затраты на их денежное содержание, тыс.руб.</t>
  </si>
  <si>
    <t>Муниципальные служащие органов местного самоуправления</t>
  </si>
  <si>
    <t>Немуниципальные служащие органов местного самоуправления</t>
  </si>
  <si>
    <t>Работники муниципальных учреждений</t>
  </si>
  <si>
    <t>ВСЕГО</t>
  </si>
  <si>
    <t>Заместитель председателя КФ ВМР _____________________</t>
  </si>
  <si>
    <t>Певват Е.М.</t>
  </si>
  <si>
    <t>Сведения  о численности муниципальных служащих органов местного самоуправления, работников муниципальных учреждений с указанием фактических затрат на их денежное содержание Волховского муниципального района за 1 полугодие 2025 года</t>
  </si>
  <si>
    <t>Приложение 3</t>
  </si>
  <si>
    <t>постановлением  Администрации</t>
  </si>
  <si>
    <t>от 06 августа 2025 г. № 2867</t>
  </si>
  <si>
    <t xml:space="preserve">                     от 06 августа 2025 г. № 2867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</si>
</sst>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0.00_ ;\-#,##0.00"/>
    <numFmt numFmtId="166" formatCode="?"/>
    <numFmt numFmtId="167" formatCode="0.00000"/>
  </numFmts>
  <fonts count="31" x14ac:knownFonts="1">
    <font>
      <sz val="11"/>
      <name val="Calibri"/>
      <family val="2"/>
      <scheme val="minor"/>
    </font>
    <font>
      <sz val="11"/>
      <color theme="1"/>
      <name val="Calibri"/>
      <family val="2"/>
      <charset val="204"/>
      <scheme val="minor"/>
    </font>
    <font>
      <sz val="10"/>
      <color rgb="FF000000"/>
      <name val="Times New Roman"/>
    </font>
    <font>
      <b/>
      <sz val="11"/>
      <color rgb="FF000000"/>
      <name val="Times New Roman"/>
    </font>
    <font>
      <sz val="8"/>
      <color rgb="FF000000"/>
      <name val="Times New Roman"/>
    </font>
    <font>
      <sz val="12"/>
      <color rgb="FF000000"/>
      <name val="Times New Roman"/>
    </font>
    <font>
      <b/>
      <sz val="10"/>
      <color rgb="FF000000"/>
      <name val="Times New Roman"/>
    </font>
    <font>
      <sz val="11"/>
      <color rgb="FF000000"/>
      <name val="Calibri"/>
      <scheme val="minor"/>
    </font>
    <font>
      <sz val="9"/>
      <color rgb="FF000000"/>
      <name val="Times New Roman"/>
    </font>
    <font>
      <sz val="6"/>
      <color rgb="FF000000"/>
      <name val="Times New Roman"/>
    </font>
    <font>
      <sz val="11"/>
      <name val="Calibri"/>
      <family val="2"/>
      <scheme val="minor"/>
    </font>
    <font>
      <sz val="11"/>
      <name val="Times New Roman"/>
      <family val="1"/>
      <charset val="204"/>
    </font>
    <font>
      <sz val="9"/>
      <name val="Times New Roman"/>
      <family val="1"/>
      <charset val="204"/>
    </font>
    <font>
      <sz val="9"/>
      <color rgb="FF000000"/>
      <name val="Times New Roman"/>
      <family val="1"/>
      <charset val="204"/>
    </font>
    <font>
      <b/>
      <sz val="9"/>
      <color rgb="FF000000"/>
      <name val="Times New Roman"/>
      <family val="1"/>
      <charset val="204"/>
    </font>
    <font>
      <b/>
      <sz val="9"/>
      <name val="Times New Roman"/>
      <family val="1"/>
      <charset val="204"/>
    </font>
    <font>
      <b/>
      <sz val="12"/>
      <color rgb="FF000000"/>
      <name val="Times New Roman"/>
      <family val="1"/>
      <charset val="204"/>
    </font>
    <font>
      <sz val="12"/>
      <name val="Calibri"/>
      <family val="2"/>
      <scheme val="minor"/>
    </font>
    <font>
      <sz val="9"/>
      <name val="Calibri"/>
      <family val="2"/>
      <scheme val="minor"/>
    </font>
    <font>
      <b/>
      <sz val="9"/>
      <name val="Calibri"/>
      <family val="2"/>
      <charset val="204"/>
      <scheme val="minor"/>
    </font>
    <font>
      <sz val="9"/>
      <color rgb="FF000000"/>
      <name val="Calibri"/>
      <family val="2"/>
      <charset val="204"/>
      <scheme val="minor"/>
    </font>
    <font>
      <b/>
      <sz val="9"/>
      <color rgb="FF000000"/>
      <name val="Calibri"/>
      <family val="2"/>
      <charset val="204"/>
      <scheme val="minor"/>
    </font>
    <font>
      <sz val="11"/>
      <color theme="1"/>
      <name val="Times New Roman"/>
      <family val="1"/>
      <charset val="204"/>
    </font>
    <font>
      <b/>
      <sz val="12"/>
      <name val="Times New Roman"/>
      <family val="1"/>
      <charset val="204"/>
    </font>
    <font>
      <sz val="10"/>
      <name val="Times New Roman"/>
      <family val="1"/>
      <charset val="204"/>
    </font>
    <font>
      <b/>
      <sz val="10"/>
      <name val="Times New Roman"/>
      <family val="1"/>
      <charset val="204"/>
    </font>
    <font>
      <i/>
      <sz val="11"/>
      <name val="Times New Roman"/>
      <family val="1"/>
      <charset val="204"/>
    </font>
    <font>
      <i/>
      <sz val="12"/>
      <name val="Times New Roman"/>
      <family val="1"/>
      <charset val="204"/>
    </font>
    <font>
      <i/>
      <sz val="10"/>
      <name val="Times New Roman"/>
      <family val="1"/>
      <charset val="204"/>
    </font>
    <font>
      <sz val="9"/>
      <color theme="1"/>
      <name val="Times New Roman"/>
      <family val="1"/>
      <charset val="204"/>
    </font>
    <font>
      <b/>
      <sz val="11"/>
      <name val="Times New Roman"/>
      <family val="1"/>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theme="0" tint="-0.14999847407452621"/>
        <bgColor indexed="64"/>
      </patternFill>
    </fill>
  </fills>
  <borders count="36">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34">
    <xf numFmtId="0" fontId="0" fillId="0" borderId="0"/>
    <xf numFmtId="0" fontId="2" fillId="0" borderId="1"/>
    <xf numFmtId="0" fontId="3" fillId="0" borderId="1">
      <alignment horizontal="center"/>
    </xf>
    <xf numFmtId="0" fontId="4" fillId="0" borderId="2">
      <alignment horizontal="center"/>
    </xf>
    <xf numFmtId="0" fontId="5" fillId="0" borderId="1">
      <alignment horizontal="right"/>
    </xf>
    <xf numFmtId="0" fontId="3" fillId="0" borderId="1"/>
    <xf numFmtId="0" fontId="6" fillId="0" borderId="1"/>
    <xf numFmtId="0" fontId="6" fillId="0" borderId="3"/>
    <xf numFmtId="0" fontId="4" fillId="0" borderId="4">
      <alignment horizontal="center"/>
    </xf>
    <xf numFmtId="0" fontId="5" fillId="0" borderId="5">
      <alignment horizontal="right"/>
    </xf>
    <xf numFmtId="0" fontId="4" fillId="0" borderId="1"/>
    <xf numFmtId="0" fontId="4" fillId="0" borderId="6">
      <alignment horizontal="right"/>
    </xf>
    <xf numFmtId="49" fontId="4" fillId="0" borderId="7">
      <alignment horizontal="center"/>
    </xf>
    <xf numFmtId="0" fontId="5" fillId="0" borderId="8">
      <alignment horizontal="right"/>
    </xf>
    <xf numFmtId="0" fontId="7" fillId="0" borderId="1"/>
    <xf numFmtId="164" fontId="4" fillId="0" borderId="9">
      <alignment horizontal="center"/>
    </xf>
    <xf numFmtId="0" fontId="4" fillId="0" borderId="1">
      <alignment horizontal="left"/>
    </xf>
    <xf numFmtId="49" fontId="4" fillId="0" borderId="1"/>
    <xf numFmtId="49" fontId="4" fillId="0" borderId="6">
      <alignment horizontal="right" vertical="center"/>
    </xf>
    <xf numFmtId="49" fontId="4" fillId="0" borderId="9">
      <alignment horizontal="center" vertical="center"/>
    </xf>
    <xf numFmtId="0" fontId="4" fillId="0" borderId="2">
      <alignment horizontal="left" wrapText="1"/>
    </xf>
    <xf numFmtId="49" fontId="4" fillId="0" borderId="9">
      <alignment horizontal="center"/>
    </xf>
    <xf numFmtId="0" fontId="4" fillId="0" borderId="10">
      <alignment horizontal="left" wrapText="1"/>
    </xf>
    <xf numFmtId="49" fontId="4" fillId="0" borderId="6">
      <alignment horizontal="right"/>
    </xf>
    <xf numFmtId="0" fontId="4" fillId="0" borderId="11">
      <alignment horizontal="left"/>
    </xf>
    <xf numFmtId="49" fontId="4" fillId="0" borderId="11"/>
    <xf numFmtId="49" fontId="4" fillId="0" borderId="6"/>
    <xf numFmtId="49" fontId="4" fillId="0" borderId="12">
      <alignment horizontal="center"/>
    </xf>
    <xf numFmtId="0" fontId="3" fillId="0" borderId="2">
      <alignment horizontal="center"/>
    </xf>
    <xf numFmtId="0" fontId="4" fillId="0" borderId="13">
      <alignment horizontal="center" vertical="top" wrapText="1"/>
    </xf>
    <xf numFmtId="49" fontId="4" fillId="0" borderId="13">
      <alignment horizontal="center" vertical="top" wrapText="1"/>
    </xf>
    <xf numFmtId="0" fontId="2" fillId="0" borderId="14"/>
    <xf numFmtId="0" fontId="2" fillId="0" borderId="5"/>
    <xf numFmtId="0" fontId="4" fillId="0" borderId="13">
      <alignment horizontal="center" vertical="center"/>
    </xf>
    <xf numFmtId="0" fontId="4" fillId="0" borderId="4">
      <alignment horizontal="center" vertical="center"/>
    </xf>
    <xf numFmtId="49" fontId="4" fillId="0" borderId="4">
      <alignment horizontal="center" vertical="center"/>
    </xf>
    <xf numFmtId="0" fontId="4" fillId="0" borderId="15">
      <alignment horizontal="left" wrapText="1"/>
    </xf>
    <xf numFmtId="49" fontId="4" fillId="0" borderId="16">
      <alignment horizontal="center" wrapText="1"/>
    </xf>
    <xf numFmtId="49" fontId="4" fillId="0" borderId="17">
      <alignment horizontal="center"/>
    </xf>
    <xf numFmtId="4" fontId="4" fillId="0" borderId="17">
      <alignment horizontal="right" shrinkToFit="1"/>
    </xf>
    <xf numFmtId="0" fontId="4" fillId="0" borderId="18">
      <alignment horizontal="left" wrapText="1"/>
    </xf>
    <xf numFmtId="49" fontId="4" fillId="0" borderId="19">
      <alignment horizontal="center" shrinkToFit="1"/>
    </xf>
    <xf numFmtId="49" fontId="4" fillId="0" borderId="20">
      <alignment horizontal="center"/>
    </xf>
    <xf numFmtId="4" fontId="4" fillId="0" borderId="20">
      <alignment horizontal="right" shrinkToFit="1"/>
    </xf>
    <xf numFmtId="0" fontId="4" fillId="0" borderId="21">
      <alignment horizontal="left" wrapText="1" indent="2"/>
    </xf>
    <xf numFmtId="49" fontId="4" fillId="0" borderId="22">
      <alignment horizontal="center" shrinkToFit="1"/>
    </xf>
    <xf numFmtId="49" fontId="4" fillId="0" borderId="23">
      <alignment horizontal="center"/>
    </xf>
    <xf numFmtId="4" fontId="4" fillId="0" borderId="23">
      <alignment horizontal="right" shrinkToFit="1"/>
    </xf>
    <xf numFmtId="49" fontId="4" fillId="0" borderId="1">
      <alignment horizontal="right"/>
    </xf>
    <xf numFmtId="0" fontId="3" fillId="0" borderId="5">
      <alignment horizontal="center"/>
    </xf>
    <xf numFmtId="0" fontId="4" fillId="0" borderId="4">
      <alignment horizontal="center" vertical="center" shrinkToFit="1"/>
    </xf>
    <xf numFmtId="49" fontId="4" fillId="0" borderId="4">
      <alignment horizontal="center" vertical="center" shrinkToFit="1"/>
    </xf>
    <xf numFmtId="49" fontId="2" fillId="0" borderId="5"/>
    <xf numFmtId="0" fontId="4" fillId="0" borderId="16">
      <alignment horizontal="center" shrinkToFit="1"/>
    </xf>
    <xf numFmtId="4" fontId="4" fillId="0" borderId="24">
      <alignment horizontal="right" shrinkToFit="1"/>
    </xf>
    <xf numFmtId="49" fontId="2" fillId="0" borderId="8"/>
    <xf numFmtId="0" fontId="4" fillId="0" borderId="19">
      <alignment horizontal="center" shrinkToFit="1"/>
    </xf>
    <xf numFmtId="165" fontId="4" fillId="0" borderId="20">
      <alignment horizontal="right" shrinkToFit="1"/>
    </xf>
    <xf numFmtId="165" fontId="4" fillId="0" borderId="25">
      <alignment horizontal="right" shrinkToFit="1"/>
    </xf>
    <xf numFmtId="0" fontId="4" fillId="0" borderId="26">
      <alignment horizontal="left" wrapText="1"/>
    </xf>
    <xf numFmtId="49" fontId="4" fillId="0" borderId="22">
      <alignment horizontal="center" wrapText="1"/>
    </xf>
    <xf numFmtId="49" fontId="4" fillId="0" borderId="23">
      <alignment horizontal="center" wrapText="1"/>
    </xf>
    <xf numFmtId="4" fontId="4" fillId="0" borderId="23">
      <alignment horizontal="right" wrapText="1"/>
    </xf>
    <xf numFmtId="4" fontId="4" fillId="0" borderId="21">
      <alignment horizontal="right" wrapText="1"/>
    </xf>
    <xf numFmtId="0" fontId="2" fillId="0" borderId="8">
      <alignment wrapText="1"/>
    </xf>
    <xf numFmtId="0" fontId="4" fillId="0" borderId="27">
      <alignment horizontal="left" wrapText="1"/>
    </xf>
    <xf numFmtId="49" fontId="4" fillId="0" borderId="28">
      <alignment horizontal="center" shrinkToFit="1"/>
    </xf>
    <xf numFmtId="49" fontId="4" fillId="0" borderId="29">
      <alignment horizontal="center"/>
    </xf>
    <xf numFmtId="4" fontId="4" fillId="0" borderId="29">
      <alignment horizontal="right" shrinkToFit="1"/>
    </xf>
    <xf numFmtId="49" fontId="4" fillId="0" borderId="30">
      <alignment horizontal="center"/>
    </xf>
    <xf numFmtId="0" fontId="2" fillId="0" borderId="8"/>
    <xf numFmtId="0" fontId="7" fillId="0" borderId="11"/>
    <xf numFmtId="0" fontId="7" fillId="0" borderId="31"/>
    <xf numFmtId="0" fontId="4" fillId="0" borderId="1">
      <alignment wrapText="1"/>
    </xf>
    <xf numFmtId="49" fontId="4" fillId="0" borderId="1">
      <alignment wrapText="1"/>
    </xf>
    <xf numFmtId="49" fontId="4" fillId="0" borderId="1">
      <alignment horizontal="center"/>
    </xf>
    <xf numFmtId="49" fontId="8" fillId="0" borderId="1"/>
    <xf numFmtId="0" fontId="4" fillId="0" borderId="2">
      <alignment horizontal="left"/>
    </xf>
    <xf numFmtId="49" fontId="4" fillId="0" borderId="2">
      <alignment horizontal="left"/>
    </xf>
    <xf numFmtId="0" fontId="4" fillId="0" borderId="2">
      <alignment horizontal="center" shrinkToFit="1"/>
    </xf>
    <xf numFmtId="49" fontId="4" fillId="0" borderId="2">
      <alignment horizontal="center" vertical="center" shrinkToFit="1"/>
    </xf>
    <xf numFmtId="49" fontId="2" fillId="0" borderId="2">
      <alignment shrinkToFit="1"/>
    </xf>
    <xf numFmtId="49" fontId="4" fillId="0" borderId="2">
      <alignment horizontal="right"/>
    </xf>
    <xf numFmtId="0" fontId="4" fillId="0" borderId="16">
      <alignment horizontal="center" vertical="center" shrinkToFit="1"/>
    </xf>
    <xf numFmtId="49" fontId="4" fillId="0" borderId="17">
      <alignment horizontal="center" vertical="center"/>
    </xf>
    <xf numFmtId="0" fontId="4" fillId="0" borderId="15">
      <alignment horizontal="left" wrapText="1" indent="2"/>
    </xf>
    <xf numFmtId="0" fontId="4" fillId="0" borderId="32">
      <alignment horizontal="center" vertical="center" shrinkToFit="1"/>
    </xf>
    <xf numFmtId="49" fontId="4" fillId="0" borderId="13">
      <alignment horizontal="center" vertical="center"/>
    </xf>
    <xf numFmtId="165" fontId="4" fillId="0" borderId="13">
      <alignment horizontal="right" vertical="center" shrinkToFit="1"/>
    </xf>
    <xf numFmtId="165" fontId="4" fillId="0" borderId="27">
      <alignment horizontal="right" vertical="center" shrinkToFit="1"/>
    </xf>
    <xf numFmtId="0" fontId="4" fillId="0" borderId="33">
      <alignment horizontal="left" wrapText="1"/>
    </xf>
    <xf numFmtId="4" fontId="4" fillId="0" borderId="13">
      <alignment horizontal="right" shrinkToFit="1"/>
    </xf>
    <xf numFmtId="4" fontId="4" fillId="0" borderId="27">
      <alignment horizontal="right" shrinkToFit="1"/>
    </xf>
    <xf numFmtId="0" fontId="4" fillId="0" borderId="18">
      <alignment horizontal="left" wrapText="1" indent="2"/>
    </xf>
    <xf numFmtId="0" fontId="4" fillId="0" borderId="27">
      <alignment wrapText="1"/>
    </xf>
    <xf numFmtId="0" fontId="4" fillId="0" borderId="27"/>
    <xf numFmtId="0" fontId="4" fillId="2" borderId="27">
      <alignment wrapText="1"/>
    </xf>
    <xf numFmtId="0" fontId="4" fillId="2" borderId="26">
      <alignment horizontal="left" wrapText="1"/>
    </xf>
    <xf numFmtId="49" fontId="4" fillId="0" borderId="27">
      <alignment horizontal="center" shrinkToFit="1"/>
    </xf>
    <xf numFmtId="49" fontId="4" fillId="0" borderId="13">
      <alignment horizontal="center" vertical="center" shrinkToFit="1"/>
    </xf>
    <xf numFmtId="0" fontId="2" fillId="0" borderId="11">
      <alignment horizontal="left"/>
    </xf>
    <xf numFmtId="0" fontId="2" fillId="0" borderId="31">
      <alignment horizontal="left" wrapText="1"/>
    </xf>
    <xf numFmtId="0" fontId="2" fillId="0" borderId="31">
      <alignment horizontal="left"/>
    </xf>
    <xf numFmtId="0" fontId="4" fillId="0" borderId="31"/>
    <xf numFmtId="49" fontId="2" fillId="0" borderId="31"/>
    <xf numFmtId="0" fontId="2" fillId="0" borderId="1">
      <alignment horizontal="left"/>
    </xf>
    <xf numFmtId="0" fontId="2" fillId="0" borderId="1">
      <alignment horizontal="left" wrapText="1"/>
    </xf>
    <xf numFmtId="49" fontId="2" fillId="0" borderId="1"/>
    <xf numFmtId="0" fontId="4" fillId="0" borderId="1">
      <alignment horizontal="center" wrapText="1"/>
    </xf>
    <xf numFmtId="0" fontId="4" fillId="0" borderId="2">
      <alignment horizontal="center" wrapText="1"/>
    </xf>
    <xf numFmtId="0" fontId="9" fillId="0" borderId="1">
      <alignment horizontal="center"/>
    </xf>
    <xf numFmtId="0" fontId="9" fillId="0" borderId="11">
      <alignment horizontal="center"/>
    </xf>
    <xf numFmtId="0" fontId="2" fillId="0" borderId="1">
      <alignment horizontal="center"/>
    </xf>
    <xf numFmtId="0" fontId="8" fillId="0" borderId="1">
      <alignment horizontal="left"/>
    </xf>
    <xf numFmtId="49" fontId="4" fillId="0" borderId="1">
      <alignment horizontal="left"/>
    </xf>
    <xf numFmtId="49" fontId="4" fillId="0" borderId="1">
      <alignment horizontal="center" wrapText="1"/>
    </xf>
    <xf numFmtId="0" fontId="4" fillId="0" borderId="1">
      <alignment horizontal="center"/>
    </xf>
    <xf numFmtId="0" fontId="4" fillId="0" borderId="1"/>
    <xf numFmtId="0" fontId="7" fillId="0" borderId="2"/>
    <xf numFmtId="0" fontId="2" fillId="0" borderId="2"/>
    <xf numFmtId="0" fontId="2" fillId="0" borderId="13">
      <alignment horizontal="left" wrapText="1"/>
    </xf>
    <xf numFmtId="0" fontId="2" fillId="0" borderId="11"/>
    <xf numFmtId="0" fontId="10" fillId="0" borderId="0"/>
    <xf numFmtId="0" fontId="10" fillId="0" borderId="0"/>
    <xf numFmtId="0" fontId="10" fillId="0" borderId="0"/>
    <xf numFmtId="0" fontId="7" fillId="0" borderId="1"/>
    <xf numFmtId="0" fontId="7" fillId="0" borderId="1"/>
    <xf numFmtId="0" fontId="2" fillId="3" borderId="1"/>
    <xf numFmtId="0" fontId="7" fillId="0" borderId="1"/>
    <xf numFmtId="0" fontId="2" fillId="0" borderId="13">
      <alignment horizontal="left"/>
    </xf>
    <xf numFmtId="0" fontId="1" fillId="0" borderId="1"/>
    <xf numFmtId="0" fontId="1" fillId="0" borderId="1"/>
    <xf numFmtId="0" fontId="10" fillId="0" borderId="1"/>
    <xf numFmtId="0" fontId="10" fillId="0" borderId="1"/>
  </cellStyleXfs>
  <cellXfs count="210">
    <xf numFmtId="0" fontId="0" fillId="0" borderId="0" xfId="0"/>
    <xf numFmtId="0" fontId="11" fillId="0" borderId="0" xfId="0" applyFont="1" applyProtection="1">
      <protection locked="0"/>
    </xf>
    <xf numFmtId="0" fontId="12" fillId="0" borderId="0" xfId="0" applyFont="1" applyProtection="1">
      <protection locked="0"/>
    </xf>
    <xf numFmtId="0" fontId="13" fillId="0" borderId="1" xfId="1" applyNumberFormat="1" applyFont="1" applyProtection="1"/>
    <xf numFmtId="0" fontId="13" fillId="0" borderId="2" xfId="3" applyNumberFormat="1" applyFont="1" applyProtection="1">
      <alignment horizontal="center"/>
    </xf>
    <xf numFmtId="0" fontId="13" fillId="0" borderId="1" xfId="4" applyNumberFormat="1" applyFont="1" applyProtection="1">
      <alignment horizontal="right"/>
    </xf>
    <xf numFmtId="0" fontId="14" fillId="0" borderId="1" xfId="5" applyNumberFormat="1" applyFont="1" applyProtection="1"/>
    <xf numFmtId="0" fontId="14" fillId="0" borderId="1" xfId="6" applyNumberFormat="1" applyFont="1" applyProtection="1"/>
    <xf numFmtId="0" fontId="14" fillId="0" borderId="3" xfId="7" applyNumberFormat="1" applyFont="1" applyProtection="1"/>
    <xf numFmtId="0" fontId="13" fillId="0" borderId="4" xfId="8" applyNumberFormat="1" applyFont="1" applyProtection="1">
      <alignment horizontal="center"/>
    </xf>
    <xf numFmtId="0" fontId="13" fillId="0" borderId="5" xfId="9" applyNumberFormat="1" applyFont="1" applyProtection="1">
      <alignment horizontal="right"/>
    </xf>
    <xf numFmtId="0" fontId="13" fillId="0" borderId="1" xfId="10" applyNumberFormat="1" applyFont="1" applyProtection="1"/>
    <xf numFmtId="0" fontId="13" fillId="0" borderId="6" xfId="11" applyNumberFormat="1" applyFont="1" applyProtection="1">
      <alignment horizontal="right"/>
    </xf>
    <xf numFmtId="49" fontId="13" fillId="0" borderId="7" xfId="12" applyNumberFormat="1" applyFont="1" applyProtection="1">
      <alignment horizontal="center"/>
    </xf>
    <xf numFmtId="0" fontId="13" fillId="0" borderId="8" xfId="13" applyNumberFormat="1" applyFont="1" applyProtection="1">
      <alignment horizontal="right"/>
    </xf>
    <xf numFmtId="0" fontId="13" fillId="0" borderId="1" xfId="14" applyNumberFormat="1" applyFont="1" applyProtection="1"/>
    <xf numFmtId="164" fontId="13" fillId="0" borderId="9" xfId="15" applyNumberFormat="1" applyFont="1" applyProtection="1">
      <alignment horizontal="center"/>
    </xf>
    <xf numFmtId="0" fontId="13" fillId="0" borderId="1" xfId="16" applyNumberFormat="1" applyFont="1" applyProtection="1">
      <alignment horizontal="left"/>
    </xf>
    <xf numFmtId="49" fontId="13" fillId="0" borderId="1" xfId="17" applyNumberFormat="1" applyFont="1" applyProtection="1"/>
    <xf numFmtId="49" fontId="13" fillId="0" borderId="6" xfId="18" applyNumberFormat="1" applyFont="1" applyProtection="1">
      <alignment horizontal="right" vertical="center"/>
    </xf>
    <xf numFmtId="49" fontId="13" fillId="0" borderId="9" xfId="19" applyNumberFormat="1" applyFont="1" applyProtection="1">
      <alignment horizontal="center" vertical="center"/>
    </xf>
    <xf numFmtId="49" fontId="13" fillId="0" borderId="9" xfId="21" applyNumberFormat="1" applyFont="1" applyProtection="1">
      <alignment horizontal="center"/>
    </xf>
    <xf numFmtId="49" fontId="13" fillId="0" borderId="6" xfId="23" applyNumberFormat="1" applyFont="1" applyProtection="1">
      <alignment horizontal="right"/>
    </xf>
    <xf numFmtId="0" fontId="13" fillId="0" borderId="11" xfId="24" applyNumberFormat="1" applyFont="1" applyProtection="1">
      <alignment horizontal="left"/>
    </xf>
    <xf numFmtId="49" fontId="13" fillId="0" borderId="11" xfId="25" applyNumberFormat="1" applyFont="1" applyProtection="1"/>
    <xf numFmtId="49" fontId="13" fillId="0" borderId="6" xfId="26" applyNumberFormat="1" applyFont="1" applyProtection="1"/>
    <xf numFmtId="49" fontId="13" fillId="0" borderId="12" xfId="27" applyNumberFormat="1" applyFont="1" applyProtection="1">
      <alignment horizontal="center"/>
    </xf>
    <xf numFmtId="0" fontId="14" fillId="0" borderId="2" xfId="28" applyNumberFormat="1" applyFont="1" applyProtection="1">
      <alignment horizontal="center"/>
    </xf>
    <xf numFmtId="0" fontId="13" fillId="0" borderId="11" xfId="31" applyNumberFormat="1" applyFont="1" applyBorder="1" applyProtection="1"/>
    <xf numFmtId="0" fontId="13" fillId="0" borderId="1" xfId="32" applyNumberFormat="1" applyFont="1" applyBorder="1" applyProtection="1"/>
    <xf numFmtId="0" fontId="13" fillId="0" borderId="34" xfId="33" applyNumberFormat="1" applyFont="1" applyBorder="1" applyProtection="1">
      <alignment horizontal="center" vertical="center"/>
    </xf>
    <xf numFmtId="0" fontId="13" fillId="0" borderId="34" xfId="34" applyNumberFormat="1" applyFont="1" applyBorder="1" applyProtection="1">
      <alignment horizontal="center" vertical="center"/>
    </xf>
    <xf numFmtId="49" fontId="13" fillId="0" borderId="34" xfId="35" applyNumberFormat="1" applyFont="1" applyBorder="1" applyProtection="1">
      <alignment horizontal="center" vertical="center"/>
    </xf>
    <xf numFmtId="0" fontId="14" fillId="0" borderId="34" xfId="36" applyNumberFormat="1" applyFont="1" applyBorder="1" applyProtection="1">
      <alignment horizontal="left" wrapText="1"/>
    </xf>
    <xf numFmtId="49" fontId="14" fillId="0" borderId="34" xfId="37" applyNumberFormat="1" applyFont="1" applyBorder="1" applyProtection="1">
      <alignment horizontal="center" wrapText="1"/>
    </xf>
    <xf numFmtId="49" fontId="14" fillId="0" borderId="34" xfId="38" applyNumberFormat="1" applyFont="1" applyBorder="1" applyProtection="1">
      <alignment horizontal="center"/>
    </xf>
    <xf numFmtId="4" fontId="14" fillId="0" borderId="34" xfId="39" applyNumberFormat="1" applyFont="1" applyBorder="1" applyProtection="1">
      <alignment horizontal="right" shrinkToFit="1"/>
    </xf>
    <xf numFmtId="0" fontId="14" fillId="0" borderId="1" xfId="32" applyNumberFormat="1" applyFont="1" applyBorder="1" applyProtection="1"/>
    <xf numFmtId="0" fontId="15" fillId="0" borderId="0" xfId="0" applyFont="1" applyProtection="1">
      <protection locked="0"/>
    </xf>
    <xf numFmtId="0" fontId="13" fillId="0" borderId="34" xfId="40" applyNumberFormat="1" applyFont="1" applyBorder="1" applyProtection="1">
      <alignment horizontal="left" wrapText="1"/>
    </xf>
    <xf numFmtId="49" fontId="13" fillId="0" borderId="34" xfId="41" applyNumberFormat="1" applyFont="1" applyBorder="1" applyProtection="1">
      <alignment horizontal="center" shrinkToFit="1"/>
    </xf>
    <xf numFmtId="49" fontId="13" fillId="0" borderId="34" xfId="42" applyNumberFormat="1" applyFont="1" applyBorder="1" applyProtection="1">
      <alignment horizontal="center"/>
    </xf>
    <xf numFmtId="4" fontId="13" fillId="0" borderId="34" xfId="43" applyNumberFormat="1" applyFont="1" applyBorder="1" applyProtection="1">
      <alignment horizontal="right" shrinkToFit="1"/>
    </xf>
    <xf numFmtId="4" fontId="13" fillId="0" borderId="34" xfId="39" applyNumberFormat="1" applyFont="1" applyBorder="1" applyProtection="1">
      <alignment horizontal="right" shrinkToFit="1"/>
    </xf>
    <xf numFmtId="0" fontId="14" fillId="0" borderId="34" xfId="44" applyNumberFormat="1" applyFont="1" applyBorder="1" applyProtection="1">
      <alignment horizontal="left" wrapText="1" indent="2"/>
    </xf>
    <xf numFmtId="49" fontId="14" fillId="0" borderId="34" xfId="45" applyNumberFormat="1" applyFont="1" applyBorder="1" applyProtection="1">
      <alignment horizontal="center" shrinkToFit="1"/>
    </xf>
    <xf numFmtId="49" fontId="14" fillId="0" borderId="34" xfId="46" applyNumberFormat="1" applyFont="1" applyBorder="1" applyProtection="1">
      <alignment horizontal="center"/>
    </xf>
    <xf numFmtId="4" fontId="14" fillId="0" borderId="34" xfId="47" applyNumberFormat="1" applyFont="1" applyBorder="1" applyProtection="1">
      <alignment horizontal="right" shrinkToFit="1"/>
    </xf>
    <xf numFmtId="0" fontId="13" fillId="0" borderId="34" xfId="44" applyNumberFormat="1" applyFont="1" applyBorder="1" applyProtection="1">
      <alignment horizontal="left" wrapText="1" indent="2"/>
    </xf>
    <xf numFmtId="49" fontId="13" fillId="0" borderId="34" xfId="45" applyNumberFormat="1" applyFont="1" applyBorder="1" applyProtection="1">
      <alignment horizontal="center" shrinkToFit="1"/>
    </xf>
    <xf numFmtId="49" fontId="13" fillId="0" borderId="34" xfId="46" applyNumberFormat="1" applyFont="1" applyBorder="1" applyProtection="1">
      <alignment horizontal="center"/>
    </xf>
    <xf numFmtId="4" fontId="13" fillId="0" borderId="34" xfId="47" applyNumberFormat="1" applyFont="1" applyBorder="1" applyProtection="1">
      <alignment horizontal="right" shrinkToFit="1"/>
    </xf>
    <xf numFmtId="0" fontId="11" fillId="0" borderId="0" xfId="0" applyFont="1" applyAlignment="1">
      <alignment horizontal="right"/>
    </xf>
    <xf numFmtId="0" fontId="14" fillId="0" borderId="1" xfId="2" applyNumberFormat="1" applyFont="1" applyProtection="1">
      <alignment horizontal="center"/>
    </xf>
    <xf numFmtId="0" fontId="16" fillId="0" borderId="1" xfId="2" applyFont="1" applyAlignment="1">
      <alignment horizontal="center" wrapText="1"/>
    </xf>
    <xf numFmtId="0" fontId="17" fillId="0" borderId="0" xfId="0" applyFont="1" applyAlignment="1">
      <alignment horizontal="center" wrapText="1"/>
    </xf>
    <xf numFmtId="0" fontId="0" fillId="0" borderId="0" xfId="0" applyAlignment="1">
      <alignment horizontal="center" wrapText="1"/>
    </xf>
    <xf numFmtId="0" fontId="13" fillId="0" borderId="1" xfId="3" applyNumberFormat="1" applyFont="1" applyBorder="1" applyProtection="1">
      <alignment horizontal="center"/>
    </xf>
    <xf numFmtId="49" fontId="13" fillId="0" borderId="1" xfId="48" applyNumberFormat="1" applyFont="1" applyProtection="1">
      <alignment horizontal="right"/>
    </xf>
    <xf numFmtId="0" fontId="18" fillId="0" borderId="0" xfId="0" applyFont="1" applyProtection="1">
      <protection locked="0"/>
    </xf>
    <xf numFmtId="0" fontId="14" fillId="0" borderId="1" xfId="28" applyNumberFormat="1" applyFont="1" applyBorder="1" applyProtection="1">
      <alignment horizontal="center"/>
    </xf>
    <xf numFmtId="0" fontId="14" fillId="0" borderId="1" xfId="49" applyNumberFormat="1" applyFont="1" applyBorder="1" applyProtection="1">
      <alignment horizontal="center"/>
    </xf>
    <xf numFmtId="0" fontId="13" fillId="0" borderId="34" xfId="50" applyNumberFormat="1" applyFont="1" applyBorder="1" applyProtection="1">
      <alignment horizontal="center" vertical="center" shrinkToFit="1"/>
    </xf>
    <xf numFmtId="49" fontId="13" fillId="0" borderId="34" xfId="51" applyNumberFormat="1" applyFont="1" applyBorder="1" applyProtection="1">
      <alignment horizontal="center" vertical="center" shrinkToFit="1"/>
    </xf>
    <xf numFmtId="49" fontId="13" fillId="0" borderId="1" xfId="52" applyNumberFormat="1" applyFont="1" applyBorder="1" applyProtection="1"/>
    <xf numFmtId="0" fontId="14" fillId="0" borderId="34" xfId="53" applyNumberFormat="1" applyFont="1" applyBorder="1" applyProtection="1">
      <alignment horizontal="center" shrinkToFit="1"/>
    </xf>
    <xf numFmtId="4" fontId="14" fillId="0" borderId="34" xfId="54" applyNumberFormat="1" applyFont="1" applyBorder="1" applyProtection="1">
      <alignment horizontal="right" shrinkToFit="1"/>
    </xf>
    <xf numFmtId="49" fontId="14" fillId="0" borderId="1" xfId="55" applyNumberFormat="1" applyFont="1" applyBorder="1" applyProtection="1"/>
    <xf numFmtId="0" fontId="19" fillId="0" borderId="0" xfId="0" applyFont="1" applyProtection="1">
      <protection locked="0"/>
    </xf>
    <xf numFmtId="0" fontId="13" fillId="0" borderId="34" xfId="56" applyNumberFormat="1" applyFont="1" applyBorder="1" applyProtection="1">
      <alignment horizontal="center" shrinkToFit="1"/>
    </xf>
    <xf numFmtId="165" fontId="13" fillId="0" borderId="34" xfId="57" applyNumberFormat="1" applyFont="1" applyBorder="1" applyProtection="1">
      <alignment horizontal="right" shrinkToFit="1"/>
    </xf>
    <xf numFmtId="165" fontId="13" fillId="0" borderId="34" xfId="58" applyNumberFormat="1" applyFont="1" applyBorder="1" applyProtection="1">
      <alignment horizontal="right" shrinkToFit="1"/>
    </xf>
    <xf numFmtId="49" fontId="13" fillId="0" borderId="1" xfId="55" applyNumberFormat="1" applyFont="1" applyBorder="1" applyProtection="1"/>
    <xf numFmtId="0" fontId="14" fillId="0" borderId="34" xfId="59" applyNumberFormat="1" applyFont="1" applyBorder="1" applyProtection="1">
      <alignment horizontal="left" wrapText="1"/>
    </xf>
    <xf numFmtId="49" fontId="14" fillId="0" borderId="34" xfId="60" applyNumberFormat="1" applyFont="1" applyBorder="1" applyProtection="1">
      <alignment horizontal="center" wrapText="1"/>
    </xf>
    <xf numFmtId="49" fontId="14" fillId="0" borderId="34" xfId="61" applyNumberFormat="1" applyFont="1" applyBorder="1" applyProtection="1">
      <alignment horizontal="center" wrapText="1"/>
    </xf>
    <xf numFmtId="4" fontId="14" fillId="0" borderId="34" xfId="62" applyNumberFormat="1" applyFont="1" applyBorder="1" applyProtection="1">
      <alignment horizontal="right" wrapText="1"/>
    </xf>
    <xf numFmtId="4" fontId="14" fillId="0" borderId="34" xfId="63" applyNumberFormat="1" applyFont="1" applyBorder="1" applyProtection="1">
      <alignment horizontal="right" wrapText="1"/>
    </xf>
    <xf numFmtId="0" fontId="14" fillId="0" borderId="1" xfId="64" applyNumberFormat="1" applyFont="1" applyBorder="1" applyProtection="1">
      <alignment wrapText="1"/>
    </xf>
    <xf numFmtId="0" fontId="13" fillId="0" borderId="34" xfId="59" applyNumberFormat="1" applyFont="1" applyBorder="1" applyProtection="1">
      <alignment horizontal="left" wrapText="1"/>
    </xf>
    <xf numFmtId="49" fontId="13" fillId="0" borderId="34" xfId="60" applyNumberFormat="1" applyFont="1" applyBorder="1" applyProtection="1">
      <alignment horizontal="center" wrapText="1"/>
    </xf>
    <xf numFmtId="49" fontId="13" fillId="0" borderId="34" xfId="61" applyNumberFormat="1" applyFont="1" applyBorder="1" applyProtection="1">
      <alignment horizontal="center" wrapText="1"/>
    </xf>
    <xf numFmtId="4" fontId="13" fillId="0" borderId="34" xfId="62" applyNumberFormat="1" applyFont="1" applyBorder="1" applyProtection="1">
      <alignment horizontal="right" wrapText="1"/>
    </xf>
    <xf numFmtId="4" fontId="13" fillId="0" borderId="34" xfId="63" applyNumberFormat="1" applyFont="1" applyBorder="1" applyProtection="1">
      <alignment horizontal="right" wrapText="1"/>
    </xf>
    <xf numFmtId="0" fontId="13" fillId="0" borderId="1" xfId="64" applyNumberFormat="1" applyFont="1" applyBorder="1" applyProtection="1">
      <alignment wrapText="1"/>
    </xf>
    <xf numFmtId="0" fontId="13" fillId="0" borderId="34" xfId="65" applyNumberFormat="1" applyFont="1" applyBorder="1" applyProtection="1">
      <alignment horizontal="left" wrapText="1"/>
    </xf>
    <xf numFmtId="49" fontId="13" fillId="0" borderId="34" xfId="66" applyNumberFormat="1" applyFont="1" applyBorder="1" applyProtection="1">
      <alignment horizontal="center" shrinkToFit="1"/>
    </xf>
    <xf numFmtId="49" fontId="13" fillId="0" borderId="34" xfId="67" applyNumberFormat="1" applyFont="1" applyBorder="1" applyProtection="1">
      <alignment horizontal="center"/>
    </xf>
    <xf numFmtId="4" fontId="13" fillId="0" borderId="34" xfId="68" applyNumberFormat="1" applyFont="1" applyBorder="1" applyProtection="1">
      <alignment horizontal="right" shrinkToFit="1"/>
    </xf>
    <xf numFmtId="49" fontId="13" fillId="0" borderId="34" xfId="69" applyNumberFormat="1" applyFont="1" applyBorder="1" applyProtection="1">
      <alignment horizontal="center"/>
    </xf>
    <xf numFmtId="0" fontId="13" fillId="0" borderId="1" xfId="70" applyNumberFormat="1" applyFont="1" applyBorder="1" applyProtection="1"/>
    <xf numFmtId="0" fontId="20" fillId="0" borderId="1" xfId="71" applyNumberFormat="1" applyFont="1" applyBorder="1" applyProtection="1"/>
    <xf numFmtId="0" fontId="20" fillId="0" borderId="1" xfId="72" applyNumberFormat="1" applyFont="1" applyBorder="1" applyProtection="1"/>
    <xf numFmtId="0" fontId="20" fillId="0" borderId="1" xfId="14" applyNumberFormat="1" applyFont="1" applyProtection="1"/>
    <xf numFmtId="0" fontId="13" fillId="0" borderId="1" xfId="73" applyNumberFormat="1" applyFont="1" applyProtection="1">
      <alignment wrapText="1"/>
    </xf>
    <xf numFmtId="49" fontId="13" fillId="0" borderId="1" xfId="74" applyNumberFormat="1" applyFont="1" applyProtection="1">
      <alignment wrapText="1"/>
    </xf>
    <xf numFmtId="49" fontId="13" fillId="0" borderId="1" xfId="75" applyNumberFormat="1" applyFont="1" applyProtection="1">
      <alignment horizontal="center"/>
    </xf>
    <xf numFmtId="49" fontId="13" fillId="0" borderId="1" xfId="76" applyNumberFormat="1" applyFont="1" applyProtection="1"/>
    <xf numFmtId="0" fontId="13" fillId="0" borderId="1" xfId="77" applyNumberFormat="1" applyFont="1" applyBorder="1" applyProtection="1">
      <alignment horizontal="left"/>
    </xf>
    <xf numFmtId="49" fontId="13" fillId="0" borderId="1" xfId="78" applyNumberFormat="1" applyFont="1" applyBorder="1" applyProtection="1">
      <alignment horizontal="left"/>
    </xf>
    <xf numFmtId="0" fontId="13" fillId="0" borderId="1" xfId="79" applyNumberFormat="1" applyFont="1" applyBorder="1" applyProtection="1">
      <alignment horizontal="center" shrinkToFit="1"/>
    </xf>
    <xf numFmtId="49" fontId="13" fillId="0" borderId="1" xfId="80" applyNumberFormat="1" applyFont="1" applyBorder="1" applyProtection="1">
      <alignment horizontal="center" vertical="center" shrinkToFit="1"/>
    </xf>
    <xf numFmtId="49" fontId="13" fillId="0" borderId="1" xfId="81" applyNumberFormat="1" applyFont="1" applyBorder="1" applyProtection="1">
      <alignment shrinkToFit="1"/>
    </xf>
    <xf numFmtId="49" fontId="13" fillId="0" borderId="1" xfId="82" applyNumberFormat="1" applyFont="1" applyBorder="1" applyProtection="1">
      <alignment horizontal="right"/>
    </xf>
    <xf numFmtId="0" fontId="14" fillId="0" borderId="34" xfId="65" applyNumberFormat="1" applyFont="1" applyBorder="1" applyProtection="1">
      <alignment horizontal="left" wrapText="1"/>
    </xf>
    <xf numFmtId="0" fontId="14" fillId="0" borderId="34" xfId="83" applyNumberFormat="1" applyFont="1" applyBorder="1" applyProtection="1">
      <alignment horizontal="center" vertical="center" shrinkToFit="1"/>
    </xf>
    <xf numFmtId="49" fontId="14" fillId="0" borderId="34" xfId="84" applyNumberFormat="1" applyFont="1" applyBorder="1" applyProtection="1">
      <alignment horizontal="center" vertical="center"/>
    </xf>
    <xf numFmtId="0" fontId="21" fillId="0" borderId="1" xfId="14" applyNumberFormat="1" applyFont="1" applyProtection="1"/>
    <xf numFmtId="0" fontId="13" fillId="0" borderId="34" xfId="85" applyNumberFormat="1" applyFont="1" applyBorder="1" applyProtection="1">
      <alignment horizontal="left" wrapText="1" indent="2"/>
    </xf>
    <xf numFmtId="0" fontId="13" fillId="0" borderId="34" xfId="86" applyNumberFormat="1" applyFont="1" applyBorder="1" applyProtection="1">
      <alignment horizontal="center" vertical="center" shrinkToFit="1"/>
    </xf>
    <xf numFmtId="49" fontId="13" fillId="0" borderId="34" xfId="87" applyNumberFormat="1" applyFont="1" applyBorder="1" applyProtection="1">
      <alignment horizontal="center" vertical="center"/>
    </xf>
    <xf numFmtId="165" fontId="13" fillId="0" borderId="34" xfId="88" applyNumberFormat="1" applyFont="1" applyBorder="1" applyProtection="1">
      <alignment horizontal="right" vertical="center" shrinkToFit="1"/>
    </xf>
    <xf numFmtId="165" fontId="13" fillId="0" borderId="34" xfId="89" applyNumberFormat="1" applyFont="1" applyBorder="1" applyProtection="1">
      <alignment horizontal="right" vertical="center" shrinkToFit="1"/>
    </xf>
    <xf numFmtId="0" fontId="13" fillId="0" borderId="34" xfId="90" applyNumberFormat="1" applyFont="1" applyBorder="1" applyProtection="1">
      <alignment horizontal="left" wrapText="1"/>
    </xf>
    <xf numFmtId="4" fontId="13" fillId="0" borderId="34" xfId="91" applyNumberFormat="1" applyFont="1" applyBorder="1" applyProtection="1">
      <alignment horizontal="right" shrinkToFit="1"/>
    </xf>
    <xf numFmtId="4" fontId="13" fillId="0" borderId="34" xfId="92" applyNumberFormat="1" applyFont="1" applyBorder="1" applyProtection="1">
      <alignment horizontal="right" shrinkToFit="1"/>
    </xf>
    <xf numFmtId="0" fontId="13" fillId="0" borderId="34" xfId="93" applyNumberFormat="1" applyFont="1" applyBorder="1" applyProtection="1">
      <alignment horizontal="left" wrapText="1" indent="2"/>
    </xf>
    <xf numFmtId="0" fontId="14" fillId="0" borderId="34" xfId="86" applyNumberFormat="1" applyFont="1" applyBorder="1" applyProtection="1">
      <alignment horizontal="center" vertical="center" shrinkToFit="1"/>
    </xf>
    <xf numFmtId="49" fontId="14" fillId="0" borderId="34" xfId="87" applyNumberFormat="1" applyFont="1" applyBorder="1" applyProtection="1">
      <alignment horizontal="center" vertical="center"/>
    </xf>
    <xf numFmtId="4" fontId="14" fillId="0" borderId="34" xfId="91" applyNumberFormat="1" applyFont="1" applyBorder="1" applyProtection="1">
      <alignment horizontal="right" shrinkToFit="1"/>
    </xf>
    <xf numFmtId="4" fontId="14" fillId="0" borderId="34" xfId="92" applyNumberFormat="1" applyFont="1" applyBorder="1" applyProtection="1">
      <alignment horizontal="right" shrinkToFit="1"/>
    </xf>
    <xf numFmtId="0" fontId="13" fillId="0" borderId="34" xfId="94" applyNumberFormat="1" applyFont="1" applyBorder="1" applyProtection="1">
      <alignment wrapText="1"/>
    </xf>
    <xf numFmtId="0" fontId="13" fillId="0" borderId="34" xfId="95" applyNumberFormat="1" applyFont="1" applyBorder="1" applyProtection="1"/>
    <xf numFmtId="0" fontId="14" fillId="2" borderId="34" xfId="96" applyNumberFormat="1" applyFont="1" applyBorder="1" applyProtection="1">
      <alignment wrapText="1"/>
    </xf>
    <xf numFmtId="0" fontId="13" fillId="2" borderId="34" xfId="97" applyNumberFormat="1" applyFont="1" applyBorder="1" applyProtection="1">
      <alignment horizontal="left" wrapText="1"/>
    </xf>
    <xf numFmtId="49" fontId="13" fillId="0" borderId="34" xfId="98" applyNumberFormat="1" applyFont="1" applyBorder="1" applyProtection="1">
      <alignment horizontal="center" shrinkToFit="1"/>
    </xf>
    <xf numFmtId="49" fontId="13" fillId="0" borderId="34" xfId="99" applyNumberFormat="1" applyFont="1" applyBorder="1" applyProtection="1">
      <alignment horizontal="center" vertical="center" shrinkToFit="1"/>
    </xf>
    <xf numFmtId="0" fontId="13" fillId="0" borderId="1" xfId="100" applyNumberFormat="1" applyFont="1" applyBorder="1" applyProtection="1">
      <alignment horizontal="left"/>
    </xf>
    <xf numFmtId="0" fontId="13" fillId="0" borderId="1" xfId="101" applyNumberFormat="1" applyFont="1" applyBorder="1" applyProtection="1">
      <alignment horizontal="left" wrapText="1"/>
    </xf>
    <xf numFmtId="0" fontId="13" fillId="0" borderId="1" xfId="102" applyNumberFormat="1" applyFont="1" applyBorder="1" applyProtection="1">
      <alignment horizontal="left"/>
    </xf>
    <xf numFmtId="0" fontId="13" fillId="0" borderId="1" xfId="103" applyNumberFormat="1" applyFont="1" applyBorder="1" applyProtection="1"/>
    <xf numFmtId="49" fontId="13" fillId="0" borderId="1" xfId="104" applyNumberFormat="1" applyFont="1" applyBorder="1" applyProtection="1"/>
    <xf numFmtId="0" fontId="13" fillId="0" borderId="1" xfId="105" applyNumberFormat="1" applyFont="1" applyProtection="1">
      <alignment horizontal="left"/>
    </xf>
    <xf numFmtId="0" fontId="13" fillId="0" borderId="1" xfId="106" applyNumberFormat="1" applyFont="1" applyProtection="1">
      <alignment horizontal="left" wrapText="1"/>
    </xf>
    <xf numFmtId="49" fontId="13" fillId="0" borderId="1" xfId="107" applyNumberFormat="1" applyFont="1" applyProtection="1"/>
    <xf numFmtId="0" fontId="22" fillId="0" borderId="1" xfId="130" applyFont="1" applyAlignment="1">
      <alignment vertical="center"/>
    </xf>
    <xf numFmtId="4" fontId="11" fillId="0" borderId="0" xfId="0" applyNumberFormat="1" applyFont="1" applyAlignment="1">
      <alignment vertical="center"/>
    </xf>
    <xf numFmtId="4" fontId="11" fillId="0" borderId="0" xfId="0" applyNumberFormat="1" applyFont="1" applyAlignment="1">
      <alignment horizontal="right" vertical="center"/>
    </xf>
    <xf numFmtId="0" fontId="11" fillId="0" borderId="1" xfId="130" applyFont="1" applyAlignment="1">
      <alignment vertical="center"/>
    </xf>
    <xf numFmtId="0" fontId="12" fillId="0" borderId="0" xfId="0" applyFont="1" applyAlignment="1">
      <alignment vertical="center"/>
    </xf>
    <xf numFmtId="0" fontId="12" fillId="0" borderId="0" xfId="0" applyFont="1" applyAlignment="1">
      <alignment wrapText="1"/>
    </xf>
    <xf numFmtId="0" fontId="12" fillId="0" borderId="0" xfId="0" applyFont="1" applyAlignment="1">
      <alignment horizontal="left" vertical="center"/>
    </xf>
    <xf numFmtId="0" fontId="24" fillId="0" borderId="34" xfId="131" applyFont="1" applyBorder="1" applyAlignment="1">
      <alignment horizontal="center" vertical="center"/>
    </xf>
    <xf numFmtId="49" fontId="24" fillId="0" borderId="34" xfId="131" applyNumberFormat="1" applyFont="1" applyBorder="1" applyAlignment="1">
      <alignment horizontal="center" vertical="center" wrapText="1"/>
    </xf>
    <xf numFmtId="49" fontId="24" fillId="0" borderId="34" xfId="131" applyNumberFormat="1" applyFont="1" applyBorder="1" applyAlignment="1">
      <alignment horizontal="center" vertical="center"/>
    </xf>
    <xf numFmtId="4" fontId="22" fillId="0" borderId="1" xfId="130" applyNumberFormat="1" applyFont="1" applyAlignment="1">
      <alignment vertical="center"/>
    </xf>
    <xf numFmtId="49" fontId="25" fillId="0" borderId="34" xfId="131" applyNumberFormat="1" applyFont="1" applyBorder="1" applyAlignment="1">
      <alignment horizontal="left" vertical="center" wrapText="1"/>
    </xf>
    <xf numFmtId="4" fontId="25" fillId="0" borderId="34" xfId="131" applyNumberFormat="1" applyFont="1" applyBorder="1" applyAlignment="1">
      <alignment horizontal="right" vertical="center"/>
    </xf>
    <xf numFmtId="4" fontId="25" fillId="0" borderId="34" xfId="131" applyNumberFormat="1" applyFont="1" applyBorder="1" applyAlignment="1">
      <alignment horizontal="right" vertical="center" wrapText="1"/>
    </xf>
    <xf numFmtId="49" fontId="24" fillId="0" borderId="34" xfId="131" applyNumberFormat="1" applyFont="1" applyBorder="1" applyAlignment="1">
      <alignment horizontal="left" vertical="center" wrapText="1"/>
    </xf>
    <xf numFmtId="0" fontId="25" fillId="0" borderId="1" xfId="130" applyFont="1" applyAlignment="1">
      <alignment vertical="center"/>
    </xf>
    <xf numFmtId="4" fontId="24" fillId="0" borderId="34" xfId="131" applyNumberFormat="1" applyFont="1" applyBorder="1" applyAlignment="1">
      <alignment horizontal="right" vertical="center"/>
    </xf>
    <xf numFmtId="4" fontId="24" fillId="0" borderId="34" xfId="131" applyNumberFormat="1" applyFont="1" applyBorder="1" applyAlignment="1">
      <alignment horizontal="right" vertical="center" wrapText="1"/>
    </xf>
    <xf numFmtId="49" fontId="24" fillId="0" borderId="34" xfId="0" applyNumberFormat="1" applyFont="1" applyBorder="1" applyAlignment="1">
      <alignment horizontal="left" vertical="center" wrapText="1"/>
    </xf>
    <xf numFmtId="4" fontId="24" fillId="0" borderId="34" xfId="0" applyNumberFormat="1" applyFont="1" applyBorder="1" applyAlignment="1">
      <alignment horizontal="right" vertical="center" wrapText="1"/>
    </xf>
    <xf numFmtId="166" fontId="24" fillId="0" borderId="34" xfId="0" applyNumberFormat="1" applyFont="1" applyBorder="1" applyAlignment="1">
      <alignment horizontal="left" vertical="center" wrapText="1"/>
    </xf>
    <xf numFmtId="166" fontId="25" fillId="0" borderId="34" xfId="0" applyNumberFormat="1" applyFont="1" applyBorder="1" applyAlignment="1">
      <alignment horizontal="left" vertical="center" wrapText="1"/>
    </xf>
    <xf numFmtId="0" fontId="26" fillId="0" borderId="1" xfId="130" applyFont="1" applyAlignment="1">
      <alignment vertical="center"/>
    </xf>
    <xf numFmtId="49" fontId="25" fillId="0" borderId="1" xfId="131" applyNumberFormat="1" applyFont="1" applyAlignment="1">
      <alignment horizontal="left" vertical="center" wrapText="1"/>
    </xf>
    <xf numFmtId="4" fontId="25" fillId="0" borderId="1" xfId="131" applyNumberFormat="1" applyFont="1" applyAlignment="1">
      <alignment horizontal="right" vertical="center"/>
    </xf>
    <xf numFmtId="4" fontId="25" fillId="0" borderId="1" xfId="131" applyNumberFormat="1" applyFont="1" applyAlignment="1">
      <alignment horizontal="right" vertical="center" wrapText="1"/>
    </xf>
    <xf numFmtId="0" fontId="27" fillId="0" borderId="1" xfId="131" applyFont="1"/>
    <xf numFmtId="0" fontId="26" fillId="0" borderId="1" xfId="131" applyFont="1" applyAlignment="1">
      <alignment vertical="center"/>
    </xf>
    <xf numFmtId="0" fontId="28" fillId="0" borderId="35" xfId="131" applyFont="1" applyBorder="1" applyAlignment="1">
      <alignment vertical="center" wrapText="1"/>
    </xf>
    <xf numFmtId="4" fontId="28" fillId="0" borderId="35" xfId="131" applyNumberFormat="1" applyFont="1" applyBorder="1" applyAlignment="1">
      <alignment vertical="center"/>
    </xf>
    <xf numFmtId="167" fontId="28" fillId="0" borderId="35" xfId="131" applyNumberFormat="1" applyFont="1" applyBorder="1" applyAlignment="1">
      <alignment vertical="center"/>
    </xf>
    <xf numFmtId="0" fontId="29" fillId="0" borderId="1" xfId="130" applyFont="1" applyAlignment="1">
      <alignment vertical="center"/>
    </xf>
    <xf numFmtId="49" fontId="25" fillId="0" borderId="34" xfId="131" applyNumberFormat="1" applyFont="1" applyFill="1" applyBorder="1" applyAlignment="1">
      <alignment horizontal="left" vertical="center" wrapText="1"/>
    </xf>
    <xf numFmtId="4" fontId="25" fillId="0" borderId="34" xfId="131" applyNumberFormat="1" applyFont="1" applyFill="1" applyBorder="1" applyAlignment="1">
      <alignment horizontal="right" vertical="center"/>
    </xf>
    <xf numFmtId="4" fontId="25" fillId="0" borderId="34" xfId="131" applyNumberFormat="1" applyFont="1" applyFill="1" applyBorder="1" applyAlignment="1">
      <alignment horizontal="right" vertical="center" wrapText="1"/>
    </xf>
    <xf numFmtId="0" fontId="26" fillId="0" borderId="1" xfId="130" applyFont="1" applyFill="1" applyAlignment="1">
      <alignment vertical="center"/>
    </xf>
    <xf numFmtId="0" fontId="11" fillId="0" borderId="1" xfId="0" applyFont="1" applyBorder="1" applyAlignment="1">
      <alignment horizontal="right"/>
    </xf>
    <xf numFmtId="0" fontId="24" fillId="0" borderId="1" xfId="0" applyFont="1" applyBorder="1"/>
    <xf numFmtId="0" fontId="11" fillId="0" borderId="0" xfId="0" applyFont="1"/>
    <xf numFmtId="0" fontId="24" fillId="0" borderId="0" xfId="0" applyFont="1"/>
    <xf numFmtId="0" fontId="11" fillId="0" borderId="1" xfId="133" applyFont="1" applyAlignment="1">
      <alignment horizontal="right"/>
    </xf>
    <xf numFmtId="4" fontId="11" fillId="0" borderId="1" xfId="133" applyNumberFormat="1" applyFont="1" applyAlignment="1">
      <alignment horizontal="right"/>
    </xf>
    <xf numFmtId="0" fontId="11" fillId="0" borderId="1" xfId="0" applyFont="1" applyBorder="1"/>
    <xf numFmtId="0" fontId="11" fillId="0" borderId="1" xfId="0" applyFont="1" applyBorder="1" applyAlignment="1">
      <alignment horizontal="left"/>
    </xf>
    <xf numFmtId="49" fontId="11" fillId="0" borderId="1" xfId="0" applyNumberFormat="1" applyFont="1" applyBorder="1" applyAlignment="1">
      <alignment horizontal="left"/>
    </xf>
    <xf numFmtId="3" fontId="30" fillId="0" borderId="34" xfId="0" applyNumberFormat="1" applyFont="1" applyBorder="1" applyAlignment="1">
      <alignment horizontal="center" vertical="center" wrapText="1"/>
    </xf>
    <xf numFmtId="3" fontId="11" fillId="0" borderId="34" xfId="0" applyNumberFormat="1" applyFont="1" applyBorder="1" applyAlignment="1">
      <alignment horizontal="left" vertical="center" wrapText="1"/>
    </xf>
    <xf numFmtId="3" fontId="11" fillId="0" borderId="34" xfId="0" applyNumberFormat="1" applyFont="1" applyBorder="1" applyAlignment="1">
      <alignment horizontal="center" vertical="center" wrapText="1"/>
    </xf>
    <xf numFmtId="0" fontId="30" fillId="4" borderId="34" xfId="0" applyFont="1" applyFill="1" applyBorder="1" applyAlignment="1">
      <alignment horizontal="left" vertical="center"/>
    </xf>
    <xf numFmtId="3" fontId="30" fillId="4" borderId="34" xfId="0" applyNumberFormat="1" applyFont="1" applyFill="1" applyBorder="1" applyAlignment="1">
      <alignment horizontal="center" vertical="center"/>
    </xf>
    <xf numFmtId="0" fontId="14" fillId="0" borderId="1" xfId="28" applyNumberFormat="1" applyFont="1" applyBorder="1" applyProtection="1">
      <alignment horizontal="center"/>
    </xf>
    <xf numFmtId="0" fontId="14" fillId="0" borderId="1" xfId="28" applyFont="1" applyBorder="1">
      <alignment horizontal="center"/>
    </xf>
    <xf numFmtId="0" fontId="14" fillId="0" borderId="34" xfId="29" applyNumberFormat="1" applyFont="1" applyBorder="1" applyProtection="1">
      <alignment horizontal="center" vertical="top" wrapText="1"/>
    </xf>
    <xf numFmtId="0" fontId="14" fillId="0" borderId="34" xfId="29" applyFont="1" applyBorder="1">
      <alignment horizontal="center" vertical="top" wrapText="1"/>
    </xf>
    <xf numFmtId="49" fontId="14" fillId="0" borderId="34" xfId="30" applyNumberFormat="1" applyFont="1" applyBorder="1" applyProtection="1">
      <alignment horizontal="center" vertical="top" wrapText="1"/>
    </xf>
    <xf numFmtId="49" fontId="14" fillId="0" borderId="34" xfId="30" applyFont="1" applyBorder="1">
      <alignment horizontal="center" vertical="top" wrapText="1"/>
    </xf>
    <xf numFmtId="0" fontId="11" fillId="0" borderId="1" xfId="0" applyFont="1" applyBorder="1" applyAlignment="1" applyProtection="1">
      <alignment horizontal="right"/>
      <protection locked="0"/>
    </xf>
    <xf numFmtId="0" fontId="0" fillId="0" borderId="1" xfId="0" applyBorder="1" applyAlignment="1">
      <alignment horizontal="right"/>
    </xf>
    <xf numFmtId="0" fontId="11" fillId="0" borderId="1" xfId="0" applyFont="1" applyBorder="1" applyAlignment="1">
      <alignment horizontal="right"/>
    </xf>
    <xf numFmtId="0" fontId="13" fillId="0" borderId="2" xfId="20" applyNumberFormat="1" applyFont="1" applyProtection="1">
      <alignment horizontal="left" wrapText="1"/>
    </xf>
    <xf numFmtId="0" fontId="13" fillId="0" borderId="2" xfId="20" applyFont="1">
      <alignment horizontal="left" wrapText="1"/>
    </xf>
    <xf numFmtId="0" fontId="13" fillId="0" borderId="10" xfId="22" applyNumberFormat="1" applyFont="1" applyProtection="1">
      <alignment horizontal="left" wrapText="1"/>
    </xf>
    <xf numFmtId="0" fontId="13" fillId="0" borderId="10" xfId="22" applyFont="1">
      <alignment horizontal="left" wrapText="1"/>
    </xf>
    <xf numFmtId="0" fontId="16" fillId="0" borderId="1" xfId="2" applyFont="1" applyAlignment="1">
      <alignment horizontal="center" wrapText="1"/>
    </xf>
    <xf numFmtId="0" fontId="0" fillId="0" borderId="0" xfId="0" applyAlignment="1">
      <alignment horizontal="center" wrapText="1"/>
    </xf>
    <xf numFmtId="0" fontId="14" fillId="0" borderId="1" xfId="2" applyNumberFormat="1" applyFont="1" applyProtection="1">
      <alignment horizontal="center"/>
    </xf>
    <xf numFmtId="0" fontId="14" fillId="0" borderId="1" xfId="2" applyFont="1">
      <alignment horizontal="center"/>
    </xf>
    <xf numFmtId="0" fontId="23" fillId="0" borderId="1" xfId="130" applyFont="1" applyAlignment="1">
      <alignment horizontal="center" wrapText="1"/>
    </xf>
    <xf numFmtId="0" fontId="23" fillId="0" borderId="1" xfId="130" applyFont="1" applyAlignment="1">
      <alignment horizontal="center" vertical="center"/>
    </xf>
    <xf numFmtId="0" fontId="12" fillId="0" borderId="0" xfId="0" applyFont="1" applyAlignment="1">
      <alignment horizontal="left" vertical="center"/>
    </xf>
    <xf numFmtId="4" fontId="11" fillId="0" borderId="0" xfId="0" applyNumberFormat="1" applyFont="1" applyAlignment="1">
      <alignment horizontal="right"/>
    </xf>
    <xf numFmtId="4" fontId="0" fillId="0" borderId="0" xfId="0" applyNumberFormat="1" applyAlignment="1">
      <alignment horizontal="right"/>
    </xf>
    <xf numFmtId="3" fontId="23" fillId="0" borderId="1" xfId="132" applyNumberFormat="1" applyFont="1" applyAlignment="1">
      <alignment horizontal="center" vertical="center" wrapText="1"/>
    </xf>
    <xf numFmtId="3" fontId="30" fillId="0" borderId="0" xfId="0" applyNumberFormat="1" applyFont="1" applyAlignment="1">
      <alignment horizontal="center" vertical="center" wrapText="1"/>
    </xf>
    <xf numFmtId="0" fontId="24" fillId="0" borderId="1" xfId="0" applyFont="1" applyBorder="1" applyAlignment="1">
      <alignment horizontal="left" wrapText="1"/>
    </xf>
  </cellXfs>
  <cellStyles count="134">
    <cellStyle name="br" xfId="124"/>
    <cellStyle name="col" xfId="123"/>
    <cellStyle name="st128" xfId="120"/>
    <cellStyle name="style0" xfId="125"/>
    <cellStyle name="td" xfId="126"/>
    <cellStyle name="tr" xfId="122"/>
    <cellStyle name="xl100" xfId="74"/>
    <cellStyle name="xl101" xfId="78"/>
    <cellStyle name="xl102" xfId="83"/>
    <cellStyle name="xl103" xfId="86"/>
    <cellStyle name="xl104" xfId="75"/>
    <cellStyle name="xl105" xfId="79"/>
    <cellStyle name="xl106" xfId="84"/>
    <cellStyle name="xl107" xfId="87"/>
    <cellStyle name="xl108" xfId="80"/>
    <cellStyle name="xl109" xfId="88"/>
    <cellStyle name="xl110" xfId="91"/>
    <cellStyle name="xl111" xfId="76"/>
    <cellStyle name="xl112" xfId="81"/>
    <cellStyle name="xl113" xfId="82"/>
    <cellStyle name="xl114" xfId="89"/>
    <cellStyle name="xl115" xfId="92"/>
    <cellStyle name="xl116" xfId="94"/>
    <cellStyle name="xl117" xfId="95"/>
    <cellStyle name="xl118" xfId="96"/>
    <cellStyle name="xl119" xfId="97"/>
    <cellStyle name="xl120" xfId="98"/>
    <cellStyle name="xl121" xfId="99"/>
    <cellStyle name="xl122" xfId="100"/>
    <cellStyle name="xl123" xfId="105"/>
    <cellStyle name="xl124" xfId="110"/>
    <cellStyle name="xl125" xfId="114"/>
    <cellStyle name="xl126" xfId="117"/>
    <cellStyle name="xl127" xfId="119"/>
    <cellStyle name="xl128" xfId="121"/>
    <cellStyle name="xl129" xfId="101"/>
    <cellStyle name="xl130" xfId="106"/>
    <cellStyle name="xl131" xfId="108"/>
    <cellStyle name="xl132" xfId="111"/>
    <cellStyle name="xl133" xfId="112"/>
    <cellStyle name="xl134" xfId="115"/>
    <cellStyle name="xl135" xfId="109"/>
    <cellStyle name="xl136" xfId="118"/>
    <cellStyle name="xl137" xfId="102"/>
    <cellStyle name="xl138" xfId="113"/>
    <cellStyle name="xl139" xfId="103"/>
    <cellStyle name="xl140" xfId="107"/>
    <cellStyle name="xl141" xfId="104"/>
    <cellStyle name="xl142" xfId="116"/>
    <cellStyle name="xl143" xfId="129"/>
    <cellStyle name="xl21" xfId="127"/>
    <cellStyle name="xl22" xfId="1"/>
    <cellStyle name="xl23" xfId="5"/>
    <cellStyle name="xl24" xfId="10"/>
    <cellStyle name="xl25" xfId="16"/>
    <cellStyle name="xl26" xfId="29"/>
    <cellStyle name="xl27" xfId="33"/>
    <cellStyle name="xl28" xfId="36"/>
    <cellStyle name="xl29" xfId="40"/>
    <cellStyle name="xl30" xfId="44"/>
    <cellStyle name="xl31" xfId="14"/>
    <cellStyle name="xl32" xfId="128"/>
    <cellStyle name="xl33" xfId="24"/>
    <cellStyle name="xl34" xfId="34"/>
    <cellStyle name="xl35" xfId="37"/>
    <cellStyle name="xl36" xfId="41"/>
    <cellStyle name="xl37" xfId="45"/>
    <cellStyle name="xl38" xfId="6"/>
    <cellStyle name="xl39" xfId="38"/>
    <cellStyle name="xl40" xfId="42"/>
    <cellStyle name="xl41" xfId="46"/>
    <cellStyle name="xl42" xfId="17"/>
    <cellStyle name="xl43" xfId="20"/>
    <cellStyle name="xl44" xfId="22"/>
    <cellStyle name="xl45" xfId="25"/>
    <cellStyle name="xl46" xfId="30"/>
    <cellStyle name="xl47" xfId="35"/>
    <cellStyle name="xl48" xfId="39"/>
    <cellStyle name="xl49" xfId="43"/>
    <cellStyle name="xl50" xfId="47"/>
    <cellStyle name="xl51" xfId="2"/>
    <cellStyle name="xl52" xfId="7"/>
    <cellStyle name="xl53" xfId="11"/>
    <cellStyle name="xl54" xfId="18"/>
    <cellStyle name="xl55" xfId="23"/>
    <cellStyle name="xl56" xfId="26"/>
    <cellStyle name="xl57" xfId="3"/>
    <cellStyle name="xl58" xfId="8"/>
    <cellStyle name="xl59" xfId="12"/>
    <cellStyle name="xl60" xfId="15"/>
    <cellStyle name="xl61" xfId="19"/>
    <cellStyle name="xl62" xfId="21"/>
    <cellStyle name="xl63" xfId="27"/>
    <cellStyle name="xl64" xfId="28"/>
    <cellStyle name="xl65" xfId="4"/>
    <cellStyle name="xl66" xfId="9"/>
    <cellStyle name="xl67" xfId="13"/>
    <cellStyle name="xl68" xfId="31"/>
    <cellStyle name="xl69" xfId="32"/>
    <cellStyle name="xl70" xfId="59"/>
    <cellStyle name="xl71" xfId="65"/>
    <cellStyle name="xl72" xfId="71"/>
    <cellStyle name="xl73" xfId="53"/>
    <cellStyle name="xl74" xfId="56"/>
    <cellStyle name="xl75" xfId="60"/>
    <cellStyle name="xl76" xfId="66"/>
    <cellStyle name="xl77" xfId="72"/>
    <cellStyle name="xl78" xfId="50"/>
    <cellStyle name="xl79" xfId="61"/>
    <cellStyle name="xl80" xfId="67"/>
    <cellStyle name="xl81" xfId="51"/>
    <cellStyle name="xl82" xfId="57"/>
    <cellStyle name="xl83" xfId="62"/>
    <cellStyle name="xl84" xfId="68"/>
    <cellStyle name="xl85" xfId="48"/>
    <cellStyle name="xl86" xfId="54"/>
    <cellStyle name="xl87" xfId="58"/>
    <cellStyle name="xl88" xfId="63"/>
    <cellStyle name="xl89" xfId="69"/>
    <cellStyle name="xl90" xfId="49"/>
    <cellStyle name="xl91" xfId="52"/>
    <cellStyle name="xl92" xfId="55"/>
    <cellStyle name="xl93" xfId="64"/>
    <cellStyle name="xl94" xfId="70"/>
    <cellStyle name="xl95" xfId="73"/>
    <cellStyle name="xl96" xfId="77"/>
    <cellStyle name="xl97" xfId="85"/>
    <cellStyle name="xl98" xfId="90"/>
    <cellStyle name="xl99" xfId="93"/>
    <cellStyle name="Обычный" xfId="0" builtinId="0"/>
    <cellStyle name="Обычный 3" xfId="133"/>
    <cellStyle name="Обычный 4" xfId="130"/>
    <cellStyle name="Обычный 4 2 2" xfId="131"/>
    <cellStyle name="Обычный 6" xfId="132"/>
  </cellStyles>
  <dxfs count="5">
    <dxf>
      <font>
        <condense val="0"/>
        <extend val="0"/>
        <color indexed="9"/>
      </font>
    </dxf>
    <dxf>
      <font>
        <condense val="0"/>
        <extend val="0"/>
        <color indexed="9"/>
      </font>
    </dxf>
    <dxf>
      <font>
        <condense val="0"/>
        <extend val="0"/>
        <color indexed="9"/>
      </font>
    </dxf>
    <dxf>
      <font>
        <b val="0"/>
        <i val="0"/>
        <condense val="0"/>
        <extend val="0"/>
        <color indexed="9"/>
      </font>
    </dxf>
    <dxf>
      <font>
        <condense val="0"/>
        <extend val="0"/>
        <color indexed="9"/>
      </font>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8"/>
  <sheetViews>
    <sheetView tabSelected="1" zoomScaleNormal="100" zoomScaleSheetLayoutView="100" workbookViewId="0">
      <selection activeCell="E5" sqref="E5:G5"/>
    </sheetView>
  </sheetViews>
  <sheetFormatPr defaultRowHeight="12" x14ac:dyDescent="0.2"/>
  <cols>
    <col min="1" max="1" width="45.140625" style="2" customWidth="1"/>
    <col min="2" max="2" width="6.28515625" style="2" customWidth="1"/>
    <col min="3" max="3" width="21.7109375" style="2" customWidth="1"/>
    <col min="4" max="4" width="14.42578125" style="2" customWidth="1"/>
    <col min="5" max="6" width="14.140625" style="2" customWidth="1"/>
    <col min="7" max="7" width="9.140625" style="2" hidden="1"/>
    <col min="8" max="16384" width="9.140625" style="2"/>
  </cols>
  <sheetData>
    <row r="1" spans="1:7" ht="15" x14ac:dyDescent="0.25">
      <c r="E1" s="191" t="s">
        <v>2203</v>
      </c>
      <c r="F1" s="192"/>
    </row>
    <row r="2" spans="1:7" ht="15" x14ac:dyDescent="0.25">
      <c r="E2" s="1"/>
      <c r="F2" s="52" t="s">
        <v>2204</v>
      </c>
      <c r="G2" s="1"/>
    </row>
    <row r="3" spans="1:7" ht="15" x14ac:dyDescent="0.25">
      <c r="E3" s="1"/>
      <c r="F3" s="52" t="s">
        <v>2205</v>
      </c>
      <c r="G3" s="1"/>
    </row>
    <row r="4" spans="1:7" ht="15" x14ac:dyDescent="0.25">
      <c r="E4" s="1"/>
      <c r="F4" s="52" t="s">
        <v>2206</v>
      </c>
      <c r="G4" s="1"/>
    </row>
    <row r="5" spans="1:7" ht="15" x14ac:dyDescent="0.25">
      <c r="E5" s="193" t="s">
        <v>2250</v>
      </c>
      <c r="F5" s="193"/>
      <c r="G5" s="193"/>
    </row>
    <row r="8" spans="1:7" ht="32.25" customHeight="1" x14ac:dyDescent="0.25">
      <c r="A8" s="198" t="s">
        <v>2207</v>
      </c>
      <c r="B8" s="199"/>
      <c r="C8" s="199"/>
      <c r="D8" s="199"/>
      <c r="E8" s="56"/>
      <c r="F8" s="57"/>
      <c r="G8" s="5"/>
    </row>
    <row r="9" spans="1:7" ht="13.5" customHeight="1" x14ac:dyDescent="0.25">
      <c r="A9" s="54"/>
      <c r="B9" s="55"/>
      <c r="C9" s="55"/>
      <c r="D9" s="55"/>
      <c r="E9" s="56"/>
      <c r="F9" s="4"/>
      <c r="G9" s="5"/>
    </row>
    <row r="10" spans="1:7" ht="14.1" customHeight="1" x14ac:dyDescent="0.2">
      <c r="A10" s="6"/>
      <c r="B10" s="6"/>
      <c r="C10" s="7"/>
      <c r="D10" s="7"/>
      <c r="E10" s="8"/>
      <c r="F10" s="9" t="s">
        <v>0</v>
      </c>
      <c r="G10" s="10"/>
    </row>
    <row r="11" spans="1:7" ht="14.1" customHeight="1" x14ac:dyDescent="0.2">
      <c r="A11" s="3"/>
      <c r="B11" s="11"/>
      <c r="C11" s="3"/>
      <c r="D11" s="3"/>
      <c r="E11" s="12" t="s">
        <v>1</v>
      </c>
      <c r="F11" s="13" t="s">
        <v>2</v>
      </c>
      <c r="G11" s="14"/>
    </row>
    <row r="12" spans="1:7" ht="14.1" customHeight="1" x14ac:dyDescent="0.2">
      <c r="A12" s="11"/>
      <c r="B12" s="15"/>
      <c r="C12" s="11"/>
      <c r="D12" s="11"/>
      <c r="E12" s="12" t="s">
        <v>3</v>
      </c>
      <c r="F12" s="16">
        <v>45839</v>
      </c>
      <c r="G12" s="14"/>
    </row>
    <row r="13" spans="1:7" ht="14.1" customHeight="1" x14ac:dyDescent="0.2">
      <c r="A13" s="17" t="s">
        <v>4</v>
      </c>
      <c r="B13" s="17"/>
      <c r="C13" s="17"/>
      <c r="D13" s="18"/>
      <c r="E13" s="19" t="s">
        <v>5</v>
      </c>
      <c r="F13" s="20"/>
      <c r="G13" s="14"/>
    </row>
    <row r="14" spans="1:7" ht="15.95" customHeight="1" x14ac:dyDescent="0.2">
      <c r="A14" s="17" t="s">
        <v>6</v>
      </c>
      <c r="B14" s="194" t="s">
        <v>7</v>
      </c>
      <c r="C14" s="195"/>
      <c r="D14" s="195"/>
      <c r="E14" s="19" t="s">
        <v>8</v>
      </c>
      <c r="F14" s="21" t="s">
        <v>9</v>
      </c>
      <c r="G14" s="14"/>
    </row>
    <row r="15" spans="1:7" ht="15.95" customHeight="1" x14ac:dyDescent="0.2">
      <c r="A15" s="17" t="s">
        <v>10</v>
      </c>
      <c r="B15" s="196" t="s">
        <v>11</v>
      </c>
      <c r="C15" s="197"/>
      <c r="D15" s="197"/>
      <c r="E15" s="22" t="s">
        <v>12</v>
      </c>
      <c r="F15" s="21" t="s">
        <v>13</v>
      </c>
      <c r="G15" s="14"/>
    </row>
    <row r="16" spans="1:7" ht="14.1" customHeight="1" x14ac:dyDescent="0.2">
      <c r="A16" s="11" t="s">
        <v>14</v>
      </c>
      <c r="B16" s="23"/>
      <c r="C16" s="23"/>
      <c r="D16" s="24"/>
      <c r="E16" s="25"/>
      <c r="F16" s="21"/>
      <c r="G16" s="14"/>
    </row>
    <row r="17" spans="1:7" ht="14.1" customHeight="1" x14ac:dyDescent="0.2">
      <c r="A17" s="17" t="s">
        <v>15</v>
      </c>
      <c r="B17" s="17"/>
      <c r="C17" s="17"/>
      <c r="D17" s="18"/>
      <c r="E17" s="22" t="s">
        <v>16</v>
      </c>
      <c r="F17" s="26" t="s">
        <v>17</v>
      </c>
      <c r="G17" s="14"/>
    </row>
    <row r="18" spans="1:7" ht="14.1" customHeight="1" x14ac:dyDescent="0.2">
      <c r="A18" s="185" t="s">
        <v>18</v>
      </c>
      <c r="B18" s="186"/>
      <c r="C18" s="186"/>
      <c r="D18" s="186"/>
      <c r="E18" s="186"/>
      <c r="F18" s="186"/>
      <c r="G18" s="27"/>
    </row>
    <row r="19" spans="1:7" ht="12.95" customHeight="1" x14ac:dyDescent="0.2">
      <c r="A19" s="187" t="s">
        <v>19</v>
      </c>
      <c r="B19" s="187" t="s">
        <v>20</v>
      </c>
      <c r="C19" s="187" t="s">
        <v>21</v>
      </c>
      <c r="D19" s="189" t="s">
        <v>22</v>
      </c>
      <c r="E19" s="189" t="s">
        <v>23</v>
      </c>
      <c r="F19" s="187" t="s">
        <v>24</v>
      </c>
      <c r="G19" s="28"/>
    </row>
    <row r="20" spans="1:7" ht="12" customHeight="1" x14ac:dyDescent="0.2">
      <c r="A20" s="188"/>
      <c r="B20" s="188"/>
      <c r="C20" s="188"/>
      <c r="D20" s="190"/>
      <c r="E20" s="190"/>
      <c r="F20" s="188"/>
      <c r="G20" s="29"/>
    </row>
    <row r="21" spans="1:7" ht="14.25" customHeight="1" x14ac:dyDescent="0.2">
      <c r="A21" s="188"/>
      <c r="B21" s="188"/>
      <c r="C21" s="188"/>
      <c r="D21" s="190"/>
      <c r="E21" s="190"/>
      <c r="F21" s="188"/>
      <c r="G21" s="29"/>
    </row>
    <row r="22" spans="1:7" ht="14.25" customHeight="1" x14ac:dyDescent="0.2">
      <c r="A22" s="30">
        <v>1</v>
      </c>
      <c r="B22" s="31">
        <v>2</v>
      </c>
      <c r="C22" s="31">
        <v>3</v>
      </c>
      <c r="D22" s="32" t="s">
        <v>25</v>
      </c>
      <c r="E22" s="32" t="s">
        <v>26</v>
      </c>
      <c r="F22" s="32" t="s">
        <v>27</v>
      </c>
      <c r="G22" s="29"/>
    </row>
    <row r="23" spans="1:7" s="38" customFormat="1" ht="17.25" customHeight="1" x14ac:dyDescent="0.2">
      <c r="A23" s="33" t="s">
        <v>28</v>
      </c>
      <c r="B23" s="34" t="s">
        <v>29</v>
      </c>
      <c r="C23" s="35" t="s">
        <v>30</v>
      </c>
      <c r="D23" s="36">
        <v>3673850444.8600001</v>
      </c>
      <c r="E23" s="36">
        <v>2231771514.6500001</v>
      </c>
      <c r="F23" s="36">
        <f>IF(OR(D23="-",IF(E23="-",0,E23)&gt;=IF(D23="-",0,D23)),"-",IF(D23="-",0,D23)-IF(E23="-",0,E23))</f>
        <v>1442078930.21</v>
      </c>
      <c r="G23" s="37"/>
    </row>
    <row r="24" spans="1:7" ht="15" customHeight="1" x14ac:dyDescent="0.2">
      <c r="A24" s="39" t="s">
        <v>31</v>
      </c>
      <c r="B24" s="40"/>
      <c r="C24" s="41"/>
      <c r="D24" s="42"/>
      <c r="E24" s="42"/>
      <c r="F24" s="43" t="str">
        <f t="shared" ref="F24:F87" si="0">IF(OR(D24="-",IF(E24="-",0,E24)&gt;=IF(D24="-",0,D24)),"-",IF(D24="-",0,D24)-IF(E24="-",0,E24))</f>
        <v>-</v>
      </c>
      <c r="G24" s="29"/>
    </row>
    <row r="25" spans="1:7" s="38" customFormat="1" x14ac:dyDescent="0.2">
      <c r="A25" s="44" t="s">
        <v>32</v>
      </c>
      <c r="B25" s="45" t="s">
        <v>29</v>
      </c>
      <c r="C25" s="46" t="s">
        <v>33</v>
      </c>
      <c r="D25" s="47">
        <v>1455485320.5899999</v>
      </c>
      <c r="E25" s="47">
        <v>747114465.33000016</v>
      </c>
      <c r="F25" s="36">
        <f t="shared" si="0"/>
        <v>708370855.25999975</v>
      </c>
      <c r="G25" s="37"/>
    </row>
    <row r="26" spans="1:7" x14ac:dyDescent="0.2">
      <c r="A26" s="48" t="s">
        <v>34</v>
      </c>
      <c r="B26" s="49" t="s">
        <v>29</v>
      </c>
      <c r="C26" s="50" t="s">
        <v>35</v>
      </c>
      <c r="D26" s="51">
        <v>1017484800</v>
      </c>
      <c r="E26" s="51">
        <v>457190774.24000001</v>
      </c>
      <c r="F26" s="43">
        <f t="shared" si="0"/>
        <v>560294025.75999999</v>
      </c>
      <c r="G26" s="29"/>
    </row>
    <row r="27" spans="1:7" s="38" customFormat="1" x14ac:dyDescent="0.2">
      <c r="A27" s="44" t="s">
        <v>36</v>
      </c>
      <c r="B27" s="45" t="s">
        <v>29</v>
      </c>
      <c r="C27" s="46" t="s">
        <v>37</v>
      </c>
      <c r="D27" s="47">
        <v>1017484800</v>
      </c>
      <c r="E27" s="47">
        <v>457190774.24000001</v>
      </c>
      <c r="F27" s="36">
        <f t="shared" si="0"/>
        <v>560294025.75999999</v>
      </c>
      <c r="G27" s="37"/>
    </row>
    <row r="28" spans="1:7" ht="198.75" customHeight="1" x14ac:dyDescent="0.2">
      <c r="A28" s="48" t="s">
        <v>38</v>
      </c>
      <c r="B28" s="49" t="s">
        <v>29</v>
      </c>
      <c r="C28" s="50" t="s">
        <v>39</v>
      </c>
      <c r="D28" s="51">
        <v>913101200</v>
      </c>
      <c r="E28" s="51">
        <v>434873975.95999998</v>
      </c>
      <c r="F28" s="43">
        <f t="shared" si="0"/>
        <v>478227224.04000002</v>
      </c>
      <c r="G28" s="29"/>
    </row>
    <row r="29" spans="1:7" ht="99.75" customHeight="1" x14ac:dyDescent="0.2">
      <c r="A29" s="48" t="s">
        <v>40</v>
      </c>
      <c r="B29" s="49" t="s">
        <v>29</v>
      </c>
      <c r="C29" s="50" t="s">
        <v>41</v>
      </c>
      <c r="D29" s="51">
        <v>913101200</v>
      </c>
      <c r="E29" s="51">
        <v>434861846.31</v>
      </c>
      <c r="F29" s="43">
        <f t="shared" si="0"/>
        <v>478239353.69</v>
      </c>
      <c r="G29" s="29"/>
    </row>
    <row r="30" spans="1:7" ht="96" x14ac:dyDescent="0.2">
      <c r="A30" s="48" t="s">
        <v>42</v>
      </c>
      <c r="B30" s="49" t="s">
        <v>29</v>
      </c>
      <c r="C30" s="50" t="s">
        <v>43</v>
      </c>
      <c r="D30" s="51" t="s">
        <v>44</v>
      </c>
      <c r="E30" s="51">
        <v>12129.65</v>
      </c>
      <c r="F30" s="43" t="str">
        <f t="shared" si="0"/>
        <v>-</v>
      </c>
      <c r="G30" s="29"/>
    </row>
    <row r="31" spans="1:7" ht="150.75" customHeight="1" x14ac:dyDescent="0.2">
      <c r="A31" s="48" t="s">
        <v>45</v>
      </c>
      <c r="B31" s="49" t="s">
        <v>29</v>
      </c>
      <c r="C31" s="50" t="s">
        <v>46</v>
      </c>
      <c r="D31" s="51">
        <v>2523200</v>
      </c>
      <c r="E31" s="51">
        <v>1474760.97</v>
      </c>
      <c r="F31" s="43">
        <f t="shared" si="0"/>
        <v>1048439.03</v>
      </c>
      <c r="G31" s="29"/>
    </row>
    <row r="32" spans="1:7" ht="108" x14ac:dyDescent="0.2">
      <c r="A32" s="48" t="s">
        <v>47</v>
      </c>
      <c r="B32" s="49" t="s">
        <v>29</v>
      </c>
      <c r="C32" s="50" t="s">
        <v>48</v>
      </c>
      <c r="D32" s="51">
        <v>2523200</v>
      </c>
      <c r="E32" s="51">
        <v>1474447.71</v>
      </c>
      <c r="F32" s="43">
        <f t="shared" si="0"/>
        <v>1048752.29</v>
      </c>
      <c r="G32" s="29"/>
    </row>
    <row r="33" spans="1:7" ht="122.25" customHeight="1" x14ac:dyDescent="0.2">
      <c r="A33" s="48" t="s">
        <v>49</v>
      </c>
      <c r="B33" s="49" t="s">
        <v>29</v>
      </c>
      <c r="C33" s="50" t="s">
        <v>50</v>
      </c>
      <c r="D33" s="51" t="s">
        <v>44</v>
      </c>
      <c r="E33" s="51">
        <v>313.26</v>
      </c>
      <c r="F33" s="43" t="str">
        <f t="shared" si="0"/>
        <v>-</v>
      </c>
      <c r="G33" s="29"/>
    </row>
    <row r="34" spans="1:7" ht="134.25" customHeight="1" x14ac:dyDescent="0.2">
      <c r="A34" s="48" t="s">
        <v>51</v>
      </c>
      <c r="B34" s="49" t="s">
        <v>29</v>
      </c>
      <c r="C34" s="50" t="s">
        <v>52</v>
      </c>
      <c r="D34" s="51" t="s">
        <v>44</v>
      </c>
      <c r="E34" s="51">
        <v>131875.41</v>
      </c>
      <c r="F34" s="43" t="str">
        <f t="shared" si="0"/>
        <v>-</v>
      </c>
      <c r="G34" s="29"/>
    </row>
    <row r="35" spans="1:7" ht="168.75" customHeight="1" x14ac:dyDescent="0.2">
      <c r="A35" s="48" t="s">
        <v>53</v>
      </c>
      <c r="B35" s="49" t="s">
        <v>29</v>
      </c>
      <c r="C35" s="50" t="s">
        <v>54</v>
      </c>
      <c r="D35" s="51" t="s">
        <v>44</v>
      </c>
      <c r="E35" s="51">
        <v>131875.41</v>
      </c>
      <c r="F35" s="43" t="str">
        <f t="shared" si="0"/>
        <v>-</v>
      </c>
      <c r="G35" s="29"/>
    </row>
    <row r="36" spans="1:7" ht="138" customHeight="1" x14ac:dyDescent="0.2">
      <c r="A36" s="48" t="s">
        <v>55</v>
      </c>
      <c r="B36" s="49" t="s">
        <v>29</v>
      </c>
      <c r="C36" s="50" t="s">
        <v>56</v>
      </c>
      <c r="D36" s="51" t="s">
        <v>44</v>
      </c>
      <c r="E36" s="51">
        <v>141837.07999999999</v>
      </c>
      <c r="F36" s="43" t="str">
        <f t="shared" si="0"/>
        <v>-</v>
      </c>
      <c r="G36" s="29"/>
    </row>
    <row r="37" spans="1:7" ht="180" x14ac:dyDescent="0.2">
      <c r="A37" s="48" t="s">
        <v>57</v>
      </c>
      <c r="B37" s="49" t="s">
        <v>29</v>
      </c>
      <c r="C37" s="50" t="s">
        <v>58</v>
      </c>
      <c r="D37" s="51" t="s">
        <v>44</v>
      </c>
      <c r="E37" s="51">
        <v>141837.07999999999</v>
      </c>
      <c r="F37" s="43" t="str">
        <f t="shared" si="0"/>
        <v>-</v>
      </c>
      <c r="G37" s="29"/>
    </row>
    <row r="38" spans="1:7" ht="124.5" customHeight="1" x14ac:dyDescent="0.2">
      <c r="A38" s="48" t="s">
        <v>59</v>
      </c>
      <c r="B38" s="49" t="s">
        <v>29</v>
      </c>
      <c r="C38" s="50" t="s">
        <v>60</v>
      </c>
      <c r="D38" s="51">
        <v>13372100</v>
      </c>
      <c r="E38" s="51">
        <v>1432329.07</v>
      </c>
      <c r="F38" s="43">
        <f t="shared" si="0"/>
        <v>11939770.93</v>
      </c>
      <c r="G38" s="29"/>
    </row>
    <row r="39" spans="1:7" ht="72" x14ac:dyDescent="0.2">
      <c r="A39" s="48" t="s">
        <v>61</v>
      </c>
      <c r="B39" s="49" t="s">
        <v>29</v>
      </c>
      <c r="C39" s="50" t="s">
        <v>62</v>
      </c>
      <c r="D39" s="51">
        <v>13372100</v>
      </c>
      <c r="E39" s="51">
        <v>1342657.11</v>
      </c>
      <c r="F39" s="43">
        <f t="shared" si="0"/>
        <v>12029442.890000001</v>
      </c>
      <c r="G39" s="29"/>
    </row>
    <row r="40" spans="1:7" ht="72" x14ac:dyDescent="0.2">
      <c r="A40" s="48" t="s">
        <v>63</v>
      </c>
      <c r="B40" s="49" t="s">
        <v>29</v>
      </c>
      <c r="C40" s="50" t="s">
        <v>64</v>
      </c>
      <c r="D40" s="51" t="s">
        <v>44</v>
      </c>
      <c r="E40" s="51">
        <v>89671.96</v>
      </c>
      <c r="F40" s="43" t="str">
        <f t="shared" si="0"/>
        <v>-</v>
      </c>
      <c r="G40" s="29"/>
    </row>
    <row r="41" spans="1:7" ht="72.75" customHeight="1" x14ac:dyDescent="0.2">
      <c r="A41" s="48" t="s">
        <v>65</v>
      </c>
      <c r="B41" s="49" t="s">
        <v>29</v>
      </c>
      <c r="C41" s="50" t="s">
        <v>66</v>
      </c>
      <c r="D41" s="51">
        <v>12718800</v>
      </c>
      <c r="E41" s="51">
        <v>5985413.1500000004</v>
      </c>
      <c r="F41" s="43">
        <f t="shared" si="0"/>
        <v>6733386.8499999996</v>
      </c>
      <c r="G41" s="29"/>
    </row>
    <row r="42" spans="1:7" ht="108" x14ac:dyDescent="0.2">
      <c r="A42" s="48" t="s">
        <v>67</v>
      </c>
      <c r="B42" s="49" t="s">
        <v>29</v>
      </c>
      <c r="C42" s="50" t="s">
        <v>68</v>
      </c>
      <c r="D42" s="51">
        <v>12718800</v>
      </c>
      <c r="E42" s="51">
        <v>5985413.1500000004</v>
      </c>
      <c r="F42" s="43">
        <f t="shared" si="0"/>
        <v>6733386.8499999996</v>
      </c>
      <c r="G42" s="29"/>
    </row>
    <row r="43" spans="1:7" ht="409.5" x14ac:dyDescent="0.2">
      <c r="A43" s="48" t="s">
        <v>69</v>
      </c>
      <c r="B43" s="49" t="s">
        <v>29</v>
      </c>
      <c r="C43" s="50" t="s">
        <v>70</v>
      </c>
      <c r="D43" s="51">
        <v>21923900</v>
      </c>
      <c r="E43" s="51">
        <v>3716502.32</v>
      </c>
      <c r="F43" s="43">
        <f t="shared" si="0"/>
        <v>18207397.68</v>
      </c>
      <c r="G43" s="29"/>
    </row>
    <row r="44" spans="1:7" ht="72" x14ac:dyDescent="0.2">
      <c r="A44" s="48" t="s">
        <v>71</v>
      </c>
      <c r="B44" s="49" t="s">
        <v>29</v>
      </c>
      <c r="C44" s="50" t="s">
        <v>72</v>
      </c>
      <c r="D44" s="51">
        <v>21923900</v>
      </c>
      <c r="E44" s="51">
        <v>3716502.32</v>
      </c>
      <c r="F44" s="43">
        <f t="shared" si="0"/>
        <v>18207397.68</v>
      </c>
      <c r="G44" s="29"/>
    </row>
    <row r="45" spans="1:7" ht="108" x14ac:dyDescent="0.2">
      <c r="A45" s="48" t="s">
        <v>73</v>
      </c>
      <c r="B45" s="49" t="s">
        <v>29</v>
      </c>
      <c r="C45" s="50" t="s">
        <v>74</v>
      </c>
      <c r="D45" s="51">
        <v>7505500</v>
      </c>
      <c r="E45" s="51">
        <v>3317747.65</v>
      </c>
      <c r="F45" s="43">
        <f t="shared" si="0"/>
        <v>4187752.35</v>
      </c>
      <c r="G45" s="29"/>
    </row>
    <row r="46" spans="1:7" ht="64.5" customHeight="1" x14ac:dyDescent="0.2">
      <c r="A46" s="48" t="s">
        <v>75</v>
      </c>
      <c r="B46" s="49" t="s">
        <v>29</v>
      </c>
      <c r="C46" s="50" t="s">
        <v>76</v>
      </c>
      <c r="D46" s="51">
        <v>7505500</v>
      </c>
      <c r="E46" s="51">
        <v>3317747.65</v>
      </c>
      <c r="F46" s="43">
        <f t="shared" si="0"/>
        <v>4187752.35</v>
      </c>
      <c r="G46" s="29"/>
    </row>
    <row r="47" spans="1:7" ht="99.75" customHeight="1" x14ac:dyDescent="0.2">
      <c r="A47" s="48" t="s">
        <v>77</v>
      </c>
      <c r="B47" s="49" t="s">
        <v>29</v>
      </c>
      <c r="C47" s="50" t="s">
        <v>78</v>
      </c>
      <c r="D47" s="51">
        <v>46340100</v>
      </c>
      <c r="E47" s="51">
        <v>1762030.14</v>
      </c>
      <c r="F47" s="43">
        <f t="shared" si="0"/>
        <v>44578069.859999999</v>
      </c>
      <c r="G47" s="29"/>
    </row>
    <row r="48" spans="1:7" ht="77.25" customHeight="1" x14ac:dyDescent="0.2">
      <c r="A48" s="48" t="s">
        <v>79</v>
      </c>
      <c r="B48" s="49" t="s">
        <v>29</v>
      </c>
      <c r="C48" s="50" t="s">
        <v>80</v>
      </c>
      <c r="D48" s="51">
        <v>46340100</v>
      </c>
      <c r="E48" s="51">
        <v>1762030.14</v>
      </c>
      <c r="F48" s="43">
        <f t="shared" si="0"/>
        <v>44578069.859999999</v>
      </c>
      <c r="G48" s="29"/>
    </row>
    <row r="49" spans="1:7" ht="264.75" customHeight="1" x14ac:dyDescent="0.2">
      <c r="A49" s="48" t="s">
        <v>81</v>
      </c>
      <c r="B49" s="49" t="s">
        <v>29</v>
      </c>
      <c r="C49" s="50" t="s">
        <v>82</v>
      </c>
      <c r="D49" s="51" t="s">
        <v>44</v>
      </c>
      <c r="E49" s="51">
        <v>1874954.24</v>
      </c>
      <c r="F49" s="43" t="str">
        <f t="shared" si="0"/>
        <v>-</v>
      </c>
      <c r="G49" s="29"/>
    </row>
    <row r="50" spans="1:7" ht="312" x14ac:dyDescent="0.2">
      <c r="A50" s="48" t="s">
        <v>83</v>
      </c>
      <c r="B50" s="49" t="s">
        <v>29</v>
      </c>
      <c r="C50" s="50" t="s">
        <v>84</v>
      </c>
      <c r="D50" s="51" t="s">
        <v>44</v>
      </c>
      <c r="E50" s="51">
        <v>1874954.24</v>
      </c>
      <c r="F50" s="43" t="str">
        <f t="shared" si="0"/>
        <v>-</v>
      </c>
      <c r="G50" s="29"/>
    </row>
    <row r="51" spans="1:7" ht="266.25" customHeight="1" x14ac:dyDescent="0.2">
      <c r="A51" s="48" t="s">
        <v>85</v>
      </c>
      <c r="B51" s="49" t="s">
        <v>29</v>
      </c>
      <c r="C51" s="50" t="s">
        <v>86</v>
      </c>
      <c r="D51" s="51" t="s">
        <v>44</v>
      </c>
      <c r="E51" s="51">
        <v>1941000</v>
      </c>
      <c r="F51" s="43" t="str">
        <f t="shared" si="0"/>
        <v>-</v>
      </c>
      <c r="G51" s="29"/>
    </row>
    <row r="52" spans="1:7" ht="312" x14ac:dyDescent="0.2">
      <c r="A52" s="48" t="s">
        <v>87</v>
      </c>
      <c r="B52" s="49" t="s">
        <v>29</v>
      </c>
      <c r="C52" s="50" t="s">
        <v>88</v>
      </c>
      <c r="D52" s="51" t="s">
        <v>44</v>
      </c>
      <c r="E52" s="51">
        <v>1941000</v>
      </c>
      <c r="F52" s="43" t="str">
        <f t="shared" si="0"/>
        <v>-</v>
      </c>
      <c r="G52" s="29"/>
    </row>
    <row r="53" spans="1:7" ht="264" x14ac:dyDescent="0.2">
      <c r="A53" s="48" t="s">
        <v>89</v>
      </c>
      <c r="B53" s="49" t="s">
        <v>29</v>
      </c>
      <c r="C53" s="50" t="s">
        <v>90</v>
      </c>
      <c r="D53" s="51" t="s">
        <v>44</v>
      </c>
      <c r="E53" s="51">
        <v>268978.28000000003</v>
      </c>
      <c r="F53" s="43" t="str">
        <f t="shared" si="0"/>
        <v>-</v>
      </c>
      <c r="G53" s="29"/>
    </row>
    <row r="54" spans="1:7" ht="288.75" customHeight="1" x14ac:dyDescent="0.2">
      <c r="A54" s="48" t="s">
        <v>91</v>
      </c>
      <c r="B54" s="49" t="s">
        <v>29</v>
      </c>
      <c r="C54" s="50" t="s">
        <v>92</v>
      </c>
      <c r="D54" s="51" t="s">
        <v>44</v>
      </c>
      <c r="E54" s="51">
        <v>268978.28000000003</v>
      </c>
      <c r="F54" s="43" t="str">
        <f t="shared" si="0"/>
        <v>-</v>
      </c>
      <c r="G54" s="29"/>
    </row>
    <row r="55" spans="1:7" ht="48" x14ac:dyDescent="0.2">
      <c r="A55" s="48" t="s">
        <v>93</v>
      </c>
      <c r="B55" s="49" t="s">
        <v>29</v>
      </c>
      <c r="C55" s="50" t="s">
        <v>94</v>
      </c>
      <c r="D55" s="51" t="s">
        <v>44</v>
      </c>
      <c r="E55" s="51">
        <v>269369.96999999997</v>
      </c>
      <c r="F55" s="43" t="str">
        <f t="shared" si="0"/>
        <v>-</v>
      </c>
      <c r="G55" s="29"/>
    </row>
    <row r="56" spans="1:7" ht="96" x14ac:dyDescent="0.2">
      <c r="A56" s="48" t="s">
        <v>95</v>
      </c>
      <c r="B56" s="49" t="s">
        <v>29</v>
      </c>
      <c r="C56" s="50" t="s">
        <v>96</v>
      </c>
      <c r="D56" s="51" t="s">
        <v>44</v>
      </c>
      <c r="E56" s="51">
        <v>269369.96999999997</v>
      </c>
      <c r="F56" s="43" t="str">
        <f t="shared" si="0"/>
        <v>-</v>
      </c>
      <c r="G56" s="29"/>
    </row>
    <row r="57" spans="1:7" s="38" customFormat="1" ht="36" x14ac:dyDescent="0.2">
      <c r="A57" s="44" t="s">
        <v>97</v>
      </c>
      <c r="B57" s="45" t="s">
        <v>29</v>
      </c>
      <c r="C57" s="46" t="s">
        <v>98</v>
      </c>
      <c r="D57" s="47">
        <v>13805000</v>
      </c>
      <c r="E57" s="47">
        <v>5983209.9199999999</v>
      </c>
      <c r="F57" s="36">
        <f t="shared" si="0"/>
        <v>7821790.0800000001</v>
      </c>
      <c r="G57" s="37"/>
    </row>
    <row r="58" spans="1:7" ht="24" x14ac:dyDescent="0.2">
      <c r="A58" s="48" t="s">
        <v>99</v>
      </c>
      <c r="B58" s="49" t="s">
        <v>29</v>
      </c>
      <c r="C58" s="50" t="s">
        <v>100</v>
      </c>
      <c r="D58" s="51">
        <v>13805000</v>
      </c>
      <c r="E58" s="51">
        <v>5983209.9199999999</v>
      </c>
      <c r="F58" s="43">
        <f t="shared" si="0"/>
        <v>7821790.0800000001</v>
      </c>
      <c r="G58" s="29"/>
    </row>
    <row r="59" spans="1:7" ht="59.25" customHeight="1" x14ac:dyDescent="0.2">
      <c r="A59" s="48" t="s">
        <v>101</v>
      </c>
      <c r="B59" s="49" t="s">
        <v>29</v>
      </c>
      <c r="C59" s="50" t="s">
        <v>102</v>
      </c>
      <c r="D59" s="51">
        <v>7136000</v>
      </c>
      <c r="E59" s="51">
        <v>3009345.75</v>
      </c>
      <c r="F59" s="43">
        <f t="shared" si="0"/>
        <v>4126654.25</v>
      </c>
      <c r="G59" s="29"/>
    </row>
    <row r="60" spans="1:7" ht="96.75" customHeight="1" x14ac:dyDescent="0.2">
      <c r="A60" s="48" t="s">
        <v>103</v>
      </c>
      <c r="B60" s="49" t="s">
        <v>29</v>
      </c>
      <c r="C60" s="50" t="s">
        <v>104</v>
      </c>
      <c r="D60" s="51">
        <v>7136000</v>
      </c>
      <c r="E60" s="51">
        <v>3009345.75</v>
      </c>
      <c r="F60" s="43">
        <f t="shared" si="0"/>
        <v>4126654.25</v>
      </c>
      <c r="G60" s="29"/>
    </row>
    <row r="61" spans="1:7" ht="84" x14ac:dyDescent="0.2">
      <c r="A61" s="48" t="s">
        <v>105</v>
      </c>
      <c r="B61" s="49" t="s">
        <v>29</v>
      </c>
      <c r="C61" s="50" t="s">
        <v>106</v>
      </c>
      <c r="D61" s="51">
        <v>36400</v>
      </c>
      <c r="E61" s="51">
        <v>18530.259999999998</v>
      </c>
      <c r="F61" s="43">
        <f t="shared" si="0"/>
        <v>17869.740000000002</v>
      </c>
      <c r="G61" s="29"/>
    </row>
    <row r="62" spans="1:7" ht="109.5" customHeight="1" x14ac:dyDescent="0.2">
      <c r="A62" s="48" t="s">
        <v>107</v>
      </c>
      <c r="B62" s="49" t="s">
        <v>29</v>
      </c>
      <c r="C62" s="50" t="s">
        <v>108</v>
      </c>
      <c r="D62" s="51">
        <v>36400</v>
      </c>
      <c r="E62" s="51">
        <v>18530.259999999998</v>
      </c>
      <c r="F62" s="43">
        <f t="shared" si="0"/>
        <v>17869.740000000002</v>
      </c>
      <c r="G62" s="29"/>
    </row>
    <row r="63" spans="1:7" ht="60.75" customHeight="1" x14ac:dyDescent="0.2">
      <c r="A63" s="48" t="s">
        <v>109</v>
      </c>
      <c r="B63" s="49" t="s">
        <v>29</v>
      </c>
      <c r="C63" s="50" t="s">
        <v>110</v>
      </c>
      <c r="D63" s="51">
        <v>7577400</v>
      </c>
      <c r="E63" s="51">
        <v>3279386.63</v>
      </c>
      <c r="F63" s="43">
        <f t="shared" si="0"/>
        <v>4298013.37</v>
      </c>
      <c r="G63" s="29"/>
    </row>
    <row r="64" spans="1:7" ht="98.25" customHeight="1" x14ac:dyDescent="0.2">
      <c r="A64" s="48" t="s">
        <v>111</v>
      </c>
      <c r="B64" s="49" t="s">
        <v>29</v>
      </c>
      <c r="C64" s="50" t="s">
        <v>112</v>
      </c>
      <c r="D64" s="51">
        <v>7577400</v>
      </c>
      <c r="E64" s="51">
        <v>3279386.63</v>
      </c>
      <c r="F64" s="43">
        <f t="shared" si="0"/>
        <v>4298013.37</v>
      </c>
      <c r="G64" s="29"/>
    </row>
    <row r="65" spans="1:7" ht="63" customHeight="1" x14ac:dyDescent="0.2">
      <c r="A65" s="48" t="s">
        <v>113</v>
      </c>
      <c r="B65" s="49" t="s">
        <v>29</v>
      </c>
      <c r="C65" s="50" t="s">
        <v>114</v>
      </c>
      <c r="D65" s="51">
        <v>-944800</v>
      </c>
      <c r="E65" s="51">
        <v>-324052.71999999997</v>
      </c>
      <c r="F65" s="43" t="str">
        <f t="shared" si="0"/>
        <v>-</v>
      </c>
      <c r="G65" s="29"/>
    </row>
    <row r="66" spans="1:7" ht="96" customHeight="1" x14ac:dyDescent="0.2">
      <c r="A66" s="48" t="s">
        <v>115</v>
      </c>
      <c r="B66" s="49" t="s">
        <v>29</v>
      </c>
      <c r="C66" s="50" t="s">
        <v>116</v>
      </c>
      <c r="D66" s="51">
        <v>-944800</v>
      </c>
      <c r="E66" s="51">
        <v>-324052.71999999997</v>
      </c>
      <c r="F66" s="43" t="str">
        <f t="shared" si="0"/>
        <v>-</v>
      </c>
      <c r="G66" s="29"/>
    </row>
    <row r="67" spans="1:7" s="38" customFormat="1" x14ac:dyDescent="0.2">
      <c r="A67" s="44" t="s">
        <v>117</v>
      </c>
      <c r="B67" s="45" t="s">
        <v>29</v>
      </c>
      <c r="C67" s="46" t="s">
        <v>118</v>
      </c>
      <c r="D67" s="47">
        <v>322193000</v>
      </c>
      <c r="E67" s="47">
        <v>186290318.99000001</v>
      </c>
      <c r="F67" s="36">
        <f t="shared" si="0"/>
        <v>135902681.00999999</v>
      </c>
      <c r="G67" s="37"/>
    </row>
    <row r="68" spans="1:7" ht="24" x14ac:dyDescent="0.2">
      <c r="A68" s="48" t="s">
        <v>119</v>
      </c>
      <c r="B68" s="49" t="s">
        <v>29</v>
      </c>
      <c r="C68" s="50" t="s">
        <v>120</v>
      </c>
      <c r="D68" s="51">
        <v>307500000</v>
      </c>
      <c r="E68" s="51">
        <v>173586636.78</v>
      </c>
      <c r="F68" s="43">
        <f t="shared" si="0"/>
        <v>133913363.22</v>
      </c>
      <c r="G68" s="29"/>
    </row>
    <row r="69" spans="1:7" ht="24" x14ac:dyDescent="0.2">
      <c r="A69" s="48" t="s">
        <v>121</v>
      </c>
      <c r="B69" s="49" t="s">
        <v>29</v>
      </c>
      <c r="C69" s="50" t="s">
        <v>122</v>
      </c>
      <c r="D69" s="51">
        <v>128384000</v>
      </c>
      <c r="E69" s="51">
        <v>86508703.209999993</v>
      </c>
      <c r="F69" s="43">
        <f t="shared" si="0"/>
        <v>41875296.790000007</v>
      </c>
      <c r="G69" s="29"/>
    </row>
    <row r="70" spans="1:7" ht="24" x14ac:dyDescent="0.2">
      <c r="A70" s="48" t="s">
        <v>121</v>
      </c>
      <c r="B70" s="49" t="s">
        <v>29</v>
      </c>
      <c r="C70" s="50" t="s">
        <v>123</v>
      </c>
      <c r="D70" s="51">
        <v>128384000</v>
      </c>
      <c r="E70" s="51">
        <v>86508703.209999993</v>
      </c>
      <c r="F70" s="43">
        <f t="shared" si="0"/>
        <v>41875296.790000007</v>
      </c>
      <c r="G70" s="29"/>
    </row>
    <row r="71" spans="1:7" ht="60" x14ac:dyDescent="0.2">
      <c r="A71" s="48" t="s">
        <v>124</v>
      </c>
      <c r="B71" s="49" t="s">
        <v>29</v>
      </c>
      <c r="C71" s="50" t="s">
        <v>125</v>
      </c>
      <c r="D71" s="51">
        <v>128384000</v>
      </c>
      <c r="E71" s="51">
        <v>86334589.709999993</v>
      </c>
      <c r="F71" s="43">
        <f t="shared" si="0"/>
        <v>42049410.290000007</v>
      </c>
      <c r="G71" s="29"/>
    </row>
    <row r="72" spans="1:7" ht="60" x14ac:dyDescent="0.2">
      <c r="A72" s="48" t="s">
        <v>126</v>
      </c>
      <c r="B72" s="49" t="s">
        <v>29</v>
      </c>
      <c r="C72" s="50" t="s">
        <v>127</v>
      </c>
      <c r="D72" s="51" t="s">
        <v>44</v>
      </c>
      <c r="E72" s="51">
        <v>174113.5</v>
      </c>
      <c r="F72" s="43" t="str">
        <f t="shared" si="0"/>
        <v>-</v>
      </c>
      <c r="G72" s="29"/>
    </row>
    <row r="73" spans="1:7" ht="36" x14ac:dyDescent="0.2">
      <c r="A73" s="48" t="s">
        <v>128</v>
      </c>
      <c r="B73" s="49" t="s">
        <v>29</v>
      </c>
      <c r="C73" s="50" t="s">
        <v>129</v>
      </c>
      <c r="D73" s="51">
        <v>179116000</v>
      </c>
      <c r="E73" s="51">
        <v>87077933.569999993</v>
      </c>
      <c r="F73" s="43">
        <f t="shared" si="0"/>
        <v>92038066.430000007</v>
      </c>
      <c r="G73" s="29"/>
    </row>
    <row r="74" spans="1:7" ht="60" x14ac:dyDescent="0.2">
      <c r="A74" s="48" t="s">
        <v>130</v>
      </c>
      <c r="B74" s="49" t="s">
        <v>29</v>
      </c>
      <c r="C74" s="50" t="s">
        <v>131</v>
      </c>
      <c r="D74" s="51">
        <v>179116000</v>
      </c>
      <c r="E74" s="51">
        <v>87077933.569999993</v>
      </c>
      <c r="F74" s="43">
        <f t="shared" si="0"/>
        <v>92038066.430000007</v>
      </c>
      <c r="G74" s="29"/>
    </row>
    <row r="75" spans="1:7" ht="63" customHeight="1" x14ac:dyDescent="0.2">
      <c r="A75" s="48" t="s">
        <v>132</v>
      </c>
      <c r="B75" s="49" t="s">
        <v>29</v>
      </c>
      <c r="C75" s="50" t="s">
        <v>133</v>
      </c>
      <c r="D75" s="51">
        <v>179116000</v>
      </c>
      <c r="E75" s="51">
        <v>87059178.569999993</v>
      </c>
      <c r="F75" s="43">
        <f t="shared" si="0"/>
        <v>92056821.430000007</v>
      </c>
      <c r="G75" s="29"/>
    </row>
    <row r="76" spans="1:7" ht="60" x14ac:dyDescent="0.2">
      <c r="A76" s="48" t="s">
        <v>134</v>
      </c>
      <c r="B76" s="49" t="s">
        <v>29</v>
      </c>
      <c r="C76" s="50" t="s">
        <v>135</v>
      </c>
      <c r="D76" s="51" t="s">
        <v>44</v>
      </c>
      <c r="E76" s="51">
        <v>18755</v>
      </c>
      <c r="F76" s="43" t="str">
        <f t="shared" si="0"/>
        <v>-</v>
      </c>
      <c r="G76" s="29"/>
    </row>
    <row r="77" spans="1:7" ht="24" x14ac:dyDescent="0.2">
      <c r="A77" s="48" t="s">
        <v>136</v>
      </c>
      <c r="B77" s="49" t="s">
        <v>29</v>
      </c>
      <c r="C77" s="50" t="s">
        <v>137</v>
      </c>
      <c r="D77" s="51" t="s">
        <v>44</v>
      </c>
      <c r="E77" s="51">
        <v>13294.97</v>
      </c>
      <c r="F77" s="43" t="str">
        <f t="shared" si="0"/>
        <v>-</v>
      </c>
      <c r="G77" s="29"/>
    </row>
    <row r="78" spans="1:7" ht="24" x14ac:dyDescent="0.2">
      <c r="A78" s="48" t="s">
        <v>136</v>
      </c>
      <c r="B78" s="49" t="s">
        <v>29</v>
      </c>
      <c r="C78" s="50" t="s">
        <v>138</v>
      </c>
      <c r="D78" s="51" t="s">
        <v>44</v>
      </c>
      <c r="E78" s="51">
        <v>13294.97</v>
      </c>
      <c r="F78" s="43" t="str">
        <f t="shared" si="0"/>
        <v>-</v>
      </c>
      <c r="G78" s="29"/>
    </row>
    <row r="79" spans="1:7" ht="48" x14ac:dyDescent="0.2">
      <c r="A79" s="48" t="s">
        <v>139</v>
      </c>
      <c r="B79" s="49" t="s">
        <v>29</v>
      </c>
      <c r="C79" s="50" t="s">
        <v>140</v>
      </c>
      <c r="D79" s="51" t="s">
        <v>44</v>
      </c>
      <c r="E79" s="51">
        <v>10294.969999999999</v>
      </c>
      <c r="F79" s="43" t="str">
        <f t="shared" si="0"/>
        <v>-</v>
      </c>
      <c r="G79" s="29"/>
    </row>
    <row r="80" spans="1:7" ht="48" x14ac:dyDescent="0.2">
      <c r="A80" s="48" t="s">
        <v>141</v>
      </c>
      <c r="B80" s="49" t="s">
        <v>29</v>
      </c>
      <c r="C80" s="50" t="s">
        <v>142</v>
      </c>
      <c r="D80" s="51" t="s">
        <v>44</v>
      </c>
      <c r="E80" s="51">
        <v>3000</v>
      </c>
      <c r="F80" s="43" t="str">
        <f t="shared" si="0"/>
        <v>-</v>
      </c>
      <c r="G80" s="29"/>
    </row>
    <row r="81" spans="1:7" x14ac:dyDescent="0.2">
      <c r="A81" s="48" t="s">
        <v>143</v>
      </c>
      <c r="B81" s="49" t="s">
        <v>29</v>
      </c>
      <c r="C81" s="50" t="s">
        <v>144</v>
      </c>
      <c r="D81" s="51">
        <v>353000</v>
      </c>
      <c r="E81" s="51">
        <v>233781.73</v>
      </c>
      <c r="F81" s="43">
        <f t="shared" si="0"/>
        <v>119218.26999999999</v>
      </c>
      <c r="G81" s="29"/>
    </row>
    <row r="82" spans="1:7" x14ac:dyDescent="0.2">
      <c r="A82" s="48" t="s">
        <v>143</v>
      </c>
      <c r="B82" s="49" t="s">
        <v>29</v>
      </c>
      <c r="C82" s="50" t="s">
        <v>145</v>
      </c>
      <c r="D82" s="51">
        <v>353000</v>
      </c>
      <c r="E82" s="51">
        <v>233781.73</v>
      </c>
      <c r="F82" s="43">
        <f t="shared" si="0"/>
        <v>119218.26999999999</v>
      </c>
      <c r="G82" s="29"/>
    </row>
    <row r="83" spans="1:7" ht="48" x14ac:dyDescent="0.2">
      <c r="A83" s="48" t="s">
        <v>146</v>
      </c>
      <c r="B83" s="49" t="s">
        <v>29</v>
      </c>
      <c r="C83" s="50" t="s">
        <v>147</v>
      </c>
      <c r="D83" s="51">
        <v>353000</v>
      </c>
      <c r="E83" s="51">
        <v>232146.5</v>
      </c>
      <c r="F83" s="43">
        <f t="shared" si="0"/>
        <v>120853.5</v>
      </c>
      <c r="G83" s="29"/>
    </row>
    <row r="84" spans="1:7" ht="36" customHeight="1" x14ac:dyDescent="0.2">
      <c r="A84" s="48" t="s">
        <v>148</v>
      </c>
      <c r="B84" s="49" t="s">
        <v>29</v>
      </c>
      <c r="C84" s="50" t="s">
        <v>149</v>
      </c>
      <c r="D84" s="51" t="s">
        <v>44</v>
      </c>
      <c r="E84" s="51">
        <v>1635.23</v>
      </c>
      <c r="F84" s="43" t="str">
        <f t="shared" si="0"/>
        <v>-</v>
      </c>
      <c r="G84" s="29"/>
    </row>
    <row r="85" spans="1:7" ht="24" x14ac:dyDescent="0.2">
      <c r="A85" s="48" t="s">
        <v>150</v>
      </c>
      <c r="B85" s="49" t="s">
        <v>29</v>
      </c>
      <c r="C85" s="50" t="s">
        <v>151</v>
      </c>
      <c r="D85" s="51">
        <v>14340000</v>
      </c>
      <c r="E85" s="51">
        <v>12456605.51</v>
      </c>
      <c r="F85" s="43">
        <f t="shared" si="0"/>
        <v>1883394.4900000002</v>
      </c>
      <c r="G85" s="29"/>
    </row>
    <row r="86" spans="1:7" ht="36" x14ac:dyDescent="0.2">
      <c r="A86" s="48" t="s">
        <v>152</v>
      </c>
      <c r="B86" s="49" t="s">
        <v>29</v>
      </c>
      <c r="C86" s="50" t="s">
        <v>153</v>
      </c>
      <c r="D86" s="51">
        <v>14340000</v>
      </c>
      <c r="E86" s="51">
        <v>12456605.51</v>
      </c>
      <c r="F86" s="43">
        <f t="shared" si="0"/>
        <v>1883394.4900000002</v>
      </c>
      <c r="G86" s="29"/>
    </row>
    <row r="87" spans="1:7" ht="60" x14ac:dyDescent="0.2">
      <c r="A87" s="48" t="s">
        <v>154</v>
      </c>
      <c r="B87" s="49" t="s">
        <v>29</v>
      </c>
      <c r="C87" s="50" t="s">
        <v>155</v>
      </c>
      <c r="D87" s="51">
        <v>14340000</v>
      </c>
      <c r="E87" s="51">
        <v>12456605.51</v>
      </c>
      <c r="F87" s="43">
        <f t="shared" si="0"/>
        <v>1883394.4900000002</v>
      </c>
      <c r="G87" s="29"/>
    </row>
    <row r="88" spans="1:7" s="38" customFormat="1" x14ac:dyDescent="0.2">
      <c r="A88" s="44" t="s">
        <v>156</v>
      </c>
      <c r="B88" s="45" t="s">
        <v>29</v>
      </c>
      <c r="C88" s="46" t="s">
        <v>157</v>
      </c>
      <c r="D88" s="47">
        <v>13660000</v>
      </c>
      <c r="E88" s="47">
        <v>27142125.079999998</v>
      </c>
      <c r="F88" s="36" t="str">
        <f t="shared" ref="F88:F151" si="1">IF(OR(D88="-",IF(E88="-",0,E88)&gt;=IF(D88="-",0,D88)),"-",IF(D88="-",0,D88)-IF(E88="-",0,E88))</f>
        <v>-</v>
      </c>
      <c r="G88" s="37"/>
    </row>
    <row r="89" spans="1:7" ht="24" x14ac:dyDescent="0.2">
      <c r="A89" s="48" t="s">
        <v>158</v>
      </c>
      <c r="B89" s="49" t="s">
        <v>29</v>
      </c>
      <c r="C89" s="50" t="s">
        <v>159</v>
      </c>
      <c r="D89" s="51">
        <v>13650000</v>
      </c>
      <c r="E89" s="51">
        <v>27142125.079999998</v>
      </c>
      <c r="F89" s="43" t="str">
        <f t="shared" si="1"/>
        <v>-</v>
      </c>
      <c r="G89" s="29"/>
    </row>
    <row r="90" spans="1:7" ht="36" x14ac:dyDescent="0.2">
      <c r="A90" s="48" t="s">
        <v>160</v>
      </c>
      <c r="B90" s="49" t="s">
        <v>29</v>
      </c>
      <c r="C90" s="50" t="s">
        <v>161</v>
      </c>
      <c r="D90" s="51">
        <v>13650000</v>
      </c>
      <c r="E90" s="51">
        <v>27142125.079999998</v>
      </c>
      <c r="F90" s="43" t="str">
        <f t="shared" si="1"/>
        <v>-</v>
      </c>
      <c r="G90" s="29"/>
    </row>
    <row r="91" spans="1:7" ht="60" x14ac:dyDescent="0.2">
      <c r="A91" s="48" t="s">
        <v>162</v>
      </c>
      <c r="B91" s="49" t="s">
        <v>29</v>
      </c>
      <c r="C91" s="50" t="s">
        <v>163</v>
      </c>
      <c r="D91" s="51" t="s">
        <v>44</v>
      </c>
      <c r="E91" s="51">
        <v>26319345.399999999</v>
      </c>
      <c r="F91" s="43" t="str">
        <f t="shared" si="1"/>
        <v>-</v>
      </c>
      <c r="G91" s="29"/>
    </row>
    <row r="92" spans="1:7" ht="72" x14ac:dyDescent="0.2">
      <c r="A92" s="48" t="s">
        <v>164</v>
      </c>
      <c r="B92" s="49" t="s">
        <v>29</v>
      </c>
      <c r="C92" s="50" t="s">
        <v>165</v>
      </c>
      <c r="D92" s="51" t="s">
        <v>44</v>
      </c>
      <c r="E92" s="51">
        <v>822779.68</v>
      </c>
      <c r="F92" s="43" t="str">
        <f t="shared" si="1"/>
        <v>-</v>
      </c>
      <c r="G92" s="29"/>
    </row>
    <row r="93" spans="1:7" ht="36" x14ac:dyDescent="0.2">
      <c r="A93" s="48" t="s">
        <v>166</v>
      </c>
      <c r="B93" s="49" t="s">
        <v>29</v>
      </c>
      <c r="C93" s="50" t="s">
        <v>167</v>
      </c>
      <c r="D93" s="51">
        <v>10000</v>
      </c>
      <c r="E93" s="51" t="s">
        <v>44</v>
      </c>
      <c r="F93" s="43">
        <f t="shared" si="1"/>
        <v>10000</v>
      </c>
      <c r="G93" s="29"/>
    </row>
    <row r="94" spans="1:7" ht="24" x14ac:dyDescent="0.2">
      <c r="A94" s="48" t="s">
        <v>168</v>
      </c>
      <c r="B94" s="49" t="s">
        <v>29</v>
      </c>
      <c r="C94" s="50" t="s">
        <v>169</v>
      </c>
      <c r="D94" s="51">
        <v>10000</v>
      </c>
      <c r="E94" s="51" t="s">
        <v>44</v>
      </c>
      <c r="F94" s="43">
        <f t="shared" si="1"/>
        <v>10000</v>
      </c>
      <c r="G94" s="29"/>
    </row>
    <row r="95" spans="1:7" s="38" customFormat="1" ht="39" customHeight="1" x14ac:dyDescent="0.2">
      <c r="A95" s="44" t="s">
        <v>170</v>
      </c>
      <c r="B95" s="45" t="s">
        <v>29</v>
      </c>
      <c r="C95" s="46" t="s">
        <v>171</v>
      </c>
      <c r="D95" s="47">
        <v>63723636</v>
      </c>
      <c r="E95" s="47">
        <v>44729830.109999999</v>
      </c>
      <c r="F95" s="36">
        <f t="shared" si="1"/>
        <v>18993805.890000001</v>
      </c>
      <c r="G95" s="37"/>
    </row>
    <row r="96" spans="1:7" ht="76.5" customHeight="1" x14ac:dyDescent="0.2">
      <c r="A96" s="48" t="s">
        <v>172</v>
      </c>
      <c r="B96" s="49" t="s">
        <v>29</v>
      </c>
      <c r="C96" s="50" t="s">
        <v>173</v>
      </c>
      <c r="D96" s="51">
        <v>61565536</v>
      </c>
      <c r="E96" s="51">
        <v>43914361.370000005</v>
      </c>
      <c r="F96" s="43">
        <f t="shared" si="1"/>
        <v>17651174.629999995</v>
      </c>
      <c r="G96" s="29"/>
    </row>
    <row r="97" spans="1:7" ht="60" x14ac:dyDescent="0.2">
      <c r="A97" s="48" t="s">
        <v>174</v>
      </c>
      <c r="B97" s="49" t="s">
        <v>29</v>
      </c>
      <c r="C97" s="50" t="s">
        <v>175</v>
      </c>
      <c r="D97" s="51">
        <v>60554000</v>
      </c>
      <c r="E97" s="51">
        <v>43240223.690000005</v>
      </c>
      <c r="F97" s="43">
        <f t="shared" si="1"/>
        <v>17313776.309999995</v>
      </c>
      <c r="G97" s="29"/>
    </row>
    <row r="98" spans="1:7" ht="84" x14ac:dyDescent="0.2">
      <c r="A98" s="48" t="s">
        <v>176</v>
      </c>
      <c r="B98" s="49" t="s">
        <v>29</v>
      </c>
      <c r="C98" s="50" t="s">
        <v>177</v>
      </c>
      <c r="D98" s="51">
        <v>17894800</v>
      </c>
      <c r="E98" s="51">
        <v>16692227.74</v>
      </c>
      <c r="F98" s="43">
        <f t="shared" si="1"/>
        <v>1202572.2599999998</v>
      </c>
      <c r="G98" s="29"/>
    </row>
    <row r="99" spans="1:7" ht="72" x14ac:dyDescent="0.2">
      <c r="A99" s="48" t="s">
        <v>178</v>
      </c>
      <c r="B99" s="49" t="s">
        <v>29</v>
      </c>
      <c r="C99" s="50" t="s">
        <v>179</v>
      </c>
      <c r="D99" s="51">
        <v>37680900</v>
      </c>
      <c r="E99" s="51">
        <v>22098251.140000001</v>
      </c>
      <c r="F99" s="43">
        <f t="shared" si="1"/>
        <v>15582648.859999999</v>
      </c>
      <c r="G99" s="29"/>
    </row>
    <row r="100" spans="1:7" ht="72" x14ac:dyDescent="0.2">
      <c r="A100" s="48" t="s">
        <v>178</v>
      </c>
      <c r="B100" s="49" t="s">
        <v>29</v>
      </c>
      <c r="C100" s="50" t="s">
        <v>180</v>
      </c>
      <c r="D100" s="51">
        <v>2378300</v>
      </c>
      <c r="E100" s="51">
        <v>2650895.96</v>
      </c>
      <c r="F100" s="43" t="str">
        <f t="shared" si="1"/>
        <v>-</v>
      </c>
      <c r="G100" s="29"/>
    </row>
    <row r="101" spans="1:7" ht="72" x14ac:dyDescent="0.2">
      <c r="A101" s="48" t="s">
        <v>178</v>
      </c>
      <c r="B101" s="49" t="s">
        <v>29</v>
      </c>
      <c r="C101" s="50" t="s">
        <v>181</v>
      </c>
      <c r="D101" s="51">
        <v>2600000</v>
      </c>
      <c r="E101" s="51">
        <v>1798848.85</v>
      </c>
      <c r="F101" s="43">
        <f t="shared" si="1"/>
        <v>801151.14999999991</v>
      </c>
      <c r="G101" s="29"/>
    </row>
    <row r="102" spans="1:7" ht="72" x14ac:dyDescent="0.2">
      <c r="A102" s="48" t="s">
        <v>182</v>
      </c>
      <c r="B102" s="49" t="s">
        <v>29</v>
      </c>
      <c r="C102" s="50" t="s">
        <v>183</v>
      </c>
      <c r="D102" s="51">
        <v>750000</v>
      </c>
      <c r="E102" s="51">
        <v>504976.52</v>
      </c>
      <c r="F102" s="43">
        <f t="shared" si="1"/>
        <v>245023.47999999998</v>
      </c>
      <c r="G102" s="29"/>
    </row>
    <row r="103" spans="1:7" ht="72" x14ac:dyDescent="0.2">
      <c r="A103" s="48" t="s">
        <v>184</v>
      </c>
      <c r="B103" s="49" t="s">
        <v>29</v>
      </c>
      <c r="C103" s="50" t="s">
        <v>185</v>
      </c>
      <c r="D103" s="51">
        <v>750000</v>
      </c>
      <c r="E103" s="51">
        <v>504976.52</v>
      </c>
      <c r="F103" s="43">
        <f t="shared" si="1"/>
        <v>245023.47999999998</v>
      </c>
      <c r="G103" s="29"/>
    </row>
    <row r="104" spans="1:7" ht="72" x14ac:dyDescent="0.2">
      <c r="A104" s="48" t="s">
        <v>186</v>
      </c>
      <c r="B104" s="49" t="s">
        <v>29</v>
      </c>
      <c r="C104" s="50" t="s">
        <v>187</v>
      </c>
      <c r="D104" s="51">
        <v>20136</v>
      </c>
      <c r="E104" s="51">
        <v>10903</v>
      </c>
      <c r="F104" s="43">
        <f t="shared" si="1"/>
        <v>9233</v>
      </c>
      <c r="G104" s="29"/>
    </row>
    <row r="105" spans="1:7" ht="60" x14ac:dyDescent="0.2">
      <c r="A105" s="48" t="s">
        <v>188</v>
      </c>
      <c r="B105" s="49" t="s">
        <v>29</v>
      </c>
      <c r="C105" s="50" t="s">
        <v>189</v>
      </c>
      <c r="D105" s="51">
        <v>20136</v>
      </c>
      <c r="E105" s="51">
        <v>10903</v>
      </c>
      <c r="F105" s="43">
        <f t="shared" si="1"/>
        <v>9233</v>
      </c>
      <c r="G105" s="29"/>
    </row>
    <row r="106" spans="1:7" ht="36" x14ac:dyDescent="0.2">
      <c r="A106" s="48" t="s">
        <v>190</v>
      </c>
      <c r="B106" s="49" t="s">
        <v>29</v>
      </c>
      <c r="C106" s="50" t="s">
        <v>191</v>
      </c>
      <c r="D106" s="51">
        <v>241400</v>
      </c>
      <c r="E106" s="51">
        <v>158258.16</v>
      </c>
      <c r="F106" s="43">
        <f t="shared" si="1"/>
        <v>83141.84</v>
      </c>
      <c r="G106" s="29"/>
    </row>
    <row r="107" spans="1:7" ht="36" x14ac:dyDescent="0.2">
      <c r="A107" s="48" t="s">
        <v>192</v>
      </c>
      <c r="B107" s="49" t="s">
        <v>29</v>
      </c>
      <c r="C107" s="50" t="s">
        <v>193</v>
      </c>
      <c r="D107" s="51">
        <v>241400</v>
      </c>
      <c r="E107" s="51">
        <v>158258.16</v>
      </c>
      <c r="F107" s="43">
        <f t="shared" si="1"/>
        <v>83141.84</v>
      </c>
      <c r="G107" s="29"/>
    </row>
    <row r="108" spans="1:7" ht="36" x14ac:dyDescent="0.2">
      <c r="A108" s="48" t="s">
        <v>194</v>
      </c>
      <c r="B108" s="49" t="s">
        <v>29</v>
      </c>
      <c r="C108" s="50" t="s">
        <v>195</v>
      </c>
      <c r="D108" s="51" t="s">
        <v>44</v>
      </c>
      <c r="E108" s="51">
        <v>21.94</v>
      </c>
      <c r="F108" s="43" t="str">
        <f t="shared" si="1"/>
        <v>-</v>
      </c>
      <c r="G108" s="29"/>
    </row>
    <row r="109" spans="1:7" ht="36" x14ac:dyDescent="0.2">
      <c r="A109" s="48" t="s">
        <v>196</v>
      </c>
      <c r="B109" s="49" t="s">
        <v>29</v>
      </c>
      <c r="C109" s="50" t="s">
        <v>197</v>
      </c>
      <c r="D109" s="51" t="s">
        <v>44</v>
      </c>
      <c r="E109" s="51">
        <v>21.94</v>
      </c>
      <c r="F109" s="43" t="str">
        <f t="shared" si="1"/>
        <v>-</v>
      </c>
      <c r="G109" s="29"/>
    </row>
    <row r="110" spans="1:7" ht="96" customHeight="1" x14ac:dyDescent="0.2">
      <c r="A110" s="48" t="s">
        <v>198</v>
      </c>
      <c r="B110" s="49" t="s">
        <v>29</v>
      </c>
      <c r="C110" s="50" t="s">
        <v>199</v>
      </c>
      <c r="D110" s="51" t="s">
        <v>44</v>
      </c>
      <c r="E110" s="51">
        <v>21.94</v>
      </c>
      <c r="F110" s="43" t="str">
        <f t="shared" si="1"/>
        <v>-</v>
      </c>
      <c r="G110" s="29"/>
    </row>
    <row r="111" spans="1:7" ht="72" x14ac:dyDescent="0.2">
      <c r="A111" s="48" t="s">
        <v>200</v>
      </c>
      <c r="B111" s="49" t="s">
        <v>29</v>
      </c>
      <c r="C111" s="50" t="s">
        <v>201</v>
      </c>
      <c r="D111" s="51">
        <v>2158100</v>
      </c>
      <c r="E111" s="51">
        <v>815446.8</v>
      </c>
      <c r="F111" s="43">
        <f t="shared" si="1"/>
        <v>1342653.2</v>
      </c>
      <c r="G111" s="29"/>
    </row>
    <row r="112" spans="1:7" ht="72" x14ac:dyDescent="0.2">
      <c r="A112" s="48" t="s">
        <v>202</v>
      </c>
      <c r="B112" s="49" t="s">
        <v>29</v>
      </c>
      <c r="C112" s="50" t="s">
        <v>203</v>
      </c>
      <c r="D112" s="51">
        <v>681300</v>
      </c>
      <c r="E112" s="51">
        <v>390370.32</v>
      </c>
      <c r="F112" s="43">
        <f t="shared" si="1"/>
        <v>290929.68</v>
      </c>
      <c r="G112" s="29"/>
    </row>
    <row r="113" spans="1:7" ht="72" x14ac:dyDescent="0.2">
      <c r="A113" s="48" t="s">
        <v>204</v>
      </c>
      <c r="B113" s="49" t="s">
        <v>29</v>
      </c>
      <c r="C113" s="50" t="s">
        <v>205</v>
      </c>
      <c r="D113" s="51">
        <v>681300</v>
      </c>
      <c r="E113" s="51">
        <v>390370.32</v>
      </c>
      <c r="F113" s="43">
        <f t="shared" si="1"/>
        <v>290929.68</v>
      </c>
      <c r="G113" s="29"/>
    </row>
    <row r="114" spans="1:7" ht="96" x14ac:dyDescent="0.2">
      <c r="A114" s="48" t="s">
        <v>206</v>
      </c>
      <c r="B114" s="49" t="s">
        <v>29</v>
      </c>
      <c r="C114" s="50" t="s">
        <v>207</v>
      </c>
      <c r="D114" s="51">
        <v>1476800</v>
      </c>
      <c r="E114" s="51">
        <v>425076.47999999998</v>
      </c>
      <c r="F114" s="43">
        <f t="shared" si="1"/>
        <v>1051723.52</v>
      </c>
      <c r="G114" s="29"/>
    </row>
    <row r="115" spans="1:7" ht="96" x14ac:dyDescent="0.2">
      <c r="A115" s="48" t="s">
        <v>208</v>
      </c>
      <c r="B115" s="49" t="s">
        <v>29</v>
      </c>
      <c r="C115" s="50" t="s">
        <v>209</v>
      </c>
      <c r="D115" s="51">
        <v>1476800</v>
      </c>
      <c r="E115" s="51">
        <v>425076.47999999998</v>
      </c>
      <c r="F115" s="43">
        <f t="shared" si="1"/>
        <v>1051723.52</v>
      </c>
      <c r="G115" s="29"/>
    </row>
    <row r="116" spans="1:7" s="38" customFormat="1" ht="24" x14ac:dyDescent="0.2">
      <c r="A116" s="44" t="s">
        <v>210</v>
      </c>
      <c r="B116" s="45" t="s">
        <v>29</v>
      </c>
      <c r="C116" s="46" t="s">
        <v>211</v>
      </c>
      <c r="D116" s="47">
        <v>4534800</v>
      </c>
      <c r="E116" s="47">
        <v>9630271.2400000002</v>
      </c>
      <c r="F116" s="36" t="str">
        <f t="shared" si="1"/>
        <v>-</v>
      </c>
      <c r="G116" s="37"/>
    </row>
    <row r="117" spans="1:7" ht="24" x14ac:dyDescent="0.2">
      <c r="A117" s="48" t="s">
        <v>212</v>
      </c>
      <c r="B117" s="49" t="s">
        <v>29</v>
      </c>
      <c r="C117" s="50" t="s">
        <v>213</v>
      </c>
      <c r="D117" s="51">
        <v>4534800</v>
      </c>
      <c r="E117" s="51">
        <v>9630271.2400000002</v>
      </c>
      <c r="F117" s="43" t="str">
        <f t="shared" si="1"/>
        <v>-</v>
      </c>
      <c r="G117" s="29"/>
    </row>
    <row r="118" spans="1:7" ht="24" x14ac:dyDescent="0.2">
      <c r="A118" s="48" t="s">
        <v>214</v>
      </c>
      <c r="B118" s="49" t="s">
        <v>29</v>
      </c>
      <c r="C118" s="50" t="s">
        <v>215</v>
      </c>
      <c r="D118" s="51">
        <v>902000</v>
      </c>
      <c r="E118" s="51">
        <v>4110735.35</v>
      </c>
      <c r="F118" s="43" t="str">
        <f t="shared" si="1"/>
        <v>-</v>
      </c>
      <c r="G118" s="29"/>
    </row>
    <row r="119" spans="1:7" ht="36" x14ac:dyDescent="0.2">
      <c r="A119" s="48" t="s">
        <v>216</v>
      </c>
      <c r="B119" s="49" t="s">
        <v>29</v>
      </c>
      <c r="C119" s="50" t="s">
        <v>217</v>
      </c>
      <c r="D119" s="51" t="s">
        <v>44</v>
      </c>
      <c r="E119" s="51">
        <v>17605.77</v>
      </c>
      <c r="F119" s="43" t="str">
        <f t="shared" si="1"/>
        <v>-</v>
      </c>
      <c r="G119" s="29"/>
    </row>
    <row r="120" spans="1:7" ht="60" x14ac:dyDescent="0.2">
      <c r="A120" s="48" t="s">
        <v>218</v>
      </c>
      <c r="B120" s="49" t="s">
        <v>29</v>
      </c>
      <c r="C120" s="50" t="s">
        <v>219</v>
      </c>
      <c r="D120" s="51">
        <v>902000</v>
      </c>
      <c r="E120" s="51">
        <v>4093129.58</v>
      </c>
      <c r="F120" s="43" t="str">
        <f t="shared" si="1"/>
        <v>-</v>
      </c>
      <c r="G120" s="29"/>
    </row>
    <row r="121" spans="1:7" ht="24" x14ac:dyDescent="0.2">
      <c r="A121" s="48" t="s">
        <v>220</v>
      </c>
      <c r="B121" s="49" t="s">
        <v>29</v>
      </c>
      <c r="C121" s="50" t="s">
        <v>221</v>
      </c>
      <c r="D121" s="51">
        <v>1091400</v>
      </c>
      <c r="E121" s="51">
        <v>566538.63</v>
      </c>
      <c r="F121" s="43">
        <f t="shared" si="1"/>
        <v>524861.37</v>
      </c>
      <c r="G121" s="29"/>
    </row>
    <row r="122" spans="1:7" ht="48" x14ac:dyDescent="0.2">
      <c r="A122" s="48" t="s">
        <v>222</v>
      </c>
      <c r="B122" s="49" t="s">
        <v>29</v>
      </c>
      <c r="C122" s="50" t="s">
        <v>223</v>
      </c>
      <c r="D122" s="51">
        <v>1091400</v>
      </c>
      <c r="E122" s="51">
        <v>566538.63</v>
      </c>
      <c r="F122" s="43">
        <f t="shared" si="1"/>
        <v>524861.37</v>
      </c>
      <c r="G122" s="29"/>
    </row>
    <row r="123" spans="1:7" ht="24" x14ac:dyDescent="0.2">
      <c r="A123" s="48" t="s">
        <v>224</v>
      </c>
      <c r="B123" s="49" t="s">
        <v>29</v>
      </c>
      <c r="C123" s="50" t="s">
        <v>225</v>
      </c>
      <c r="D123" s="51">
        <v>2541400</v>
      </c>
      <c r="E123" s="51">
        <v>4952997.26</v>
      </c>
      <c r="F123" s="43" t="str">
        <f t="shared" si="1"/>
        <v>-</v>
      </c>
      <c r="G123" s="29"/>
    </row>
    <row r="124" spans="1:7" x14ac:dyDescent="0.2">
      <c r="A124" s="48" t="s">
        <v>226</v>
      </c>
      <c r="B124" s="49" t="s">
        <v>29</v>
      </c>
      <c r="C124" s="50" t="s">
        <v>227</v>
      </c>
      <c r="D124" s="51">
        <v>2384000</v>
      </c>
      <c r="E124" s="51">
        <v>4853268.4800000004</v>
      </c>
      <c r="F124" s="43" t="str">
        <f t="shared" si="1"/>
        <v>-</v>
      </c>
      <c r="G124" s="29"/>
    </row>
    <row r="125" spans="1:7" ht="24" x14ac:dyDescent="0.2">
      <c r="A125" s="48" t="s">
        <v>228</v>
      </c>
      <c r="B125" s="49" t="s">
        <v>29</v>
      </c>
      <c r="C125" s="50" t="s">
        <v>229</v>
      </c>
      <c r="D125" s="51" t="s">
        <v>44</v>
      </c>
      <c r="E125" s="51">
        <v>38493.58</v>
      </c>
      <c r="F125" s="43" t="str">
        <f t="shared" si="1"/>
        <v>-</v>
      </c>
      <c r="G125" s="29"/>
    </row>
    <row r="126" spans="1:7" ht="48" x14ac:dyDescent="0.2">
      <c r="A126" s="48" t="s">
        <v>230</v>
      </c>
      <c r="B126" s="49" t="s">
        <v>29</v>
      </c>
      <c r="C126" s="50" t="s">
        <v>231</v>
      </c>
      <c r="D126" s="51">
        <v>2384000</v>
      </c>
      <c r="E126" s="51">
        <v>4814774.9000000004</v>
      </c>
      <c r="F126" s="43" t="str">
        <f t="shared" si="1"/>
        <v>-</v>
      </c>
      <c r="G126" s="29"/>
    </row>
    <row r="127" spans="1:7" x14ac:dyDescent="0.2">
      <c r="A127" s="48" t="s">
        <v>232</v>
      </c>
      <c r="B127" s="49" t="s">
        <v>29</v>
      </c>
      <c r="C127" s="50" t="s">
        <v>233</v>
      </c>
      <c r="D127" s="51">
        <v>157400</v>
      </c>
      <c r="E127" s="51">
        <v>99728.78</v>
      </c>
      <c r="F127" s="43">
        <f t="shared" si="1"/>
        <v>57671.22</v>
      </c>
      <c r="G127" s="29"/>
    </row>
    <row r="128" spans="1:7" ht="24" x14ac:dyDescent="0.2">
      <c r="A128" s="48" t="s">
        <v>234</v>
      </c>
      <c r="B128" s="49" t="s">
        <v>29</v>
      </c>
      <c r="C128" s="50" t="s">
        <v>235</v>
      </c>
      <c r="D128" s="51" t="s">
        <v>44</v>
      </c>
      <c r="E128" s="51">
        <v>36</v>
      </c>
      <c r="F128" s="43" t="str">
        <f t="shared" si="1"/>
        <v>-</v>
      </c>
      <c r="G128" s="29"/>
    </row>
    <row r="129" spans="1:7" ht="48" x14ac:dyDescent="0.2">
      <c r="A129" s="48" t="s">
        <v>236</v>
      </c>
      <c r="B129" s="49" t="s">
        <v>29</v>
      </c>
      <c r="C129" s="50" t="s">
        <v>237</v>
      </c>
      <c r="D129" s="51">
        <v>157400</v>
      </c>
      <c r="E129" s="51">
        <v>99692.78</v>
      </c>
      <c r="F129" s="43">
        <f t="shared" si="1"/>
        <v>57707.22</v>
      </c>
      <c r="G129" s="29"/>
    </row>
    <row r="130" spans="1:7" s="38" customFormat="1" ht="24" x14ac:dyDescent="0.2">
      <c r="A130" s="44" t="s">
        <v>238</v>
      </c>
      <c r="B130" s="45" t="s">
        <v>29</v>
      </c>
      <c r="C130" s="46" t="s">
        <v>239</v>
      </c>
      <c r="D130" s="47">
        <v>112332.59</v>
      </c>
      <c r="E130" s="47">
        <v>112176.41</v>
      </c>
      <c r="F130" s="36">
        <f t="shared" si="1"/>
        <v>156.17999999999302</v>
      </c>
      <c r="G130" s="37"/>
    </row>
    <row r="131" spans="1:7" x14ac:dyDescent="0.2">
      <c r="A131" s="48" t="s">
        <v>240</v>
      </c>
      <c r="B131" s="49" t="s">
        <v>29</v>
      </c>
      <c r="C131" s="50" t="s">
        <v>241</v>
      </c>
      <c r="D131" s="51" t="s">
        <v>44</v>
      </c>
      <c r="E131" s="51">
        <v>13800</v>
      </c>
      <c r="F131" s="43" t="str">
        <f t="shared" si="1"/>
        <v>-</v>
      </c>
      <c r="G131" s="29"/>
    </row>
    <row r="132" spans="1:7" x14ac:dyDescent="0.2">
      <c r="A132" s="48" t="s">
        <v>242</v>
      </c>
      <c r="B132" s="49" t="s">
        <v>29</v>
      </c>
      <c r="C132" s="50" t="s">
        <v>243</v>
      </c>
      <c r="D132" s="51" t="s">
        <v>44</v>
      </c>
      <c r="E132" s="51">
        <v>13800</v>
      </c>
      <c r="F132" s="43" t="str">
        <f t="shared" si="1"/>
        <v>-</v>
      </c>
      <c r="G132" s="29"/>
    </row>
    <row r="133" spans="1:7" ht="36" x14ac:dyDescent="0.2">
      <c r="A133" s="48" t="s">
        <v>244</v>
      </c>
      <c r="B133" s="49" t="s">
        <v>29</v>
      </c>
      <c r="C133" s="50" t="s">
        <v>245</v>
      </c>
      <c r="D133" s="51" t="s">
        <v>44</v>
      </c>
      <c r="E133" s="51">
        <v>13800</v>
      </c>
      <c r="F133" s="43" t="str">
        <f t="shared" si="1"/>
        <v>-</v>
      </c>
      <c r="G133" s="29"/>
    </row>
    <row r="134" spans="1:7" x14ac:dyDescent="0.2">
      <c r="A134" s="48" t="s">
        <v>246</v>
      </c>
      <c r="B134" s="49" t="s">
        <v>29</v>
      </c>
      <c r="C134" s="50" t="s">
        <v>247</v>
      </c>
      <c r="D134" s="51">
        <v>112332.59</v>
      </c>
      <c r="E134" s="51">
        <v>98376.41</v>
      </c>
      <c r="F134" s="43">
        <f t="shared" si="1"/>
        <v>13956.179999999993</v>
      </c>
      <c r="G134" s="29"/>
    </row>
    <row r="135" spans="1:7" x14ac:dyDescent="0.2">
      <c r="A135" s="48" t="s">
        <v>248</v>
      </c>
      <c r="B135" s="49" t="s">
        <v>29</v>
      </c>
      <c r="C135" s="50" t="s">
        <v>249</v>
      </c>
      <c r="D135" s="51">
        <v>112332.59</v>
      </c>
      <c r="E135" s="51">
        <v>98376.41</v>
      </c>
      <c r="F135" s="43">
        <f t="shared" si="1"/>
        <v>13956.179999999993</v>
      </c>
      <c r="G135" s="29"/>
    </row>
    <row r="136" spans="1:7" ht="24" x14ac:dyDescent="0.2">
      <c r="A136" s="48" t="s">
        <v>250</v>
      </c>
      <c r="B136" s="49" t="s">
        <v>29</v>
      </c>
      <c r="C136" s="50" t="s">
        <v>251</v>
      </c>
      <c r="D136" s="51">
        <v>112332.59</v>
      </c>
      <c r="E136" s="51">
        <v>97638.19</v>
      </c>
      <c r="F136" s="43">
        <f t="shared" si="1"/>
        <v>14694.399999999994</v>
      </c>
      <c r="G136" s="29"/>
    </row>
    <row r="137" spans="1:7" ht="24" x14ac:dyDescent="0.2">
      <c r="A137" s="48" t="s">
        <v>250</v>
      </c>
      <c r="B137" s="49" t="s">
        <v>29</v>
      </c>
      <c r="C137" s="50" t="s">
        <v>252</v>
      </c>
      <c r="D137" s="51" t="s">
        <v>44</v>
      </c>
      <c r="E137" s="51">
        <v>738.22</v>
      </c>
      <c r="F137" s="43" t="str">
        <f t="shared" si="1"/>
        <v>-</v>
      </c>
      <c r="G137" s="29"/>
    </row>
    <row r="138" spans="1:7" s="38" customFormat="1" ht="24" x14ac:dyDescent="0.2">
      <c r="A138" s="44" t="s">
        <v>253</v>
      </c>
      <c r="B138" s="45" t="s">
        <v>29</v>
      </c>
      <c r="C138" s="46" t="s">
        <v>254</v>
      </c>
      <c r="D138" s="47">
        <v>18182000</v>
      </c>
      <c r="E138" s="47">
        <v>14525185.25</v>
      </c>
      <c r="F138" s="36">
        <f t="shared" si="1"/>
        <v>3656814.75</v>
      </c>
      <c r="G138" s="37"/>
    </row>
    <row r="139" spans="1:7" ht="72" x14ac:dyDescent="0.2">
      <c r="A139" s="48" t="s">
        <v>255</v>
      </c>
      <c r="B139" s="49" t="s">
        <v>29</v>
      </c>
      <c r="C139" s="50" t="s">
        <v>256</v>
      </c>
      <c r="D139" s="51" t="s">
        <v>44</v>
      </c>
      <c r="E139" s="51">
        <v>441041.67</v>
      </c>
      <c r="F139" s="43" t="str">
        <f t="shared" si="1"/>
        <v>-</v>
      </c>
      <c r="G139" s="29"/>
    </row>
    <row r="140" spans="1:7" ht="84" x14ac:dyDescent="0.2">
      <c r="A140" s="48" t="s">
        <v>257</v>
      </c>
      <c r="B140" s="49" t="s">
        <v>29</v>
      </c>
      <c r="C140" s="50" t="s">
        <v>258</v>
      </c>
      <c r="D140" s="51" t="s">
        <v>44</v>
      </c>
      <c r="E140" s="51">
        <v>441041.67</v>
      </c>
      <c r="F140" s="43" t="str">
        <f t="shared" si="1"/>
        <v>-</v>
      </c>
      <c r="G140" s="29"/>
    </row>
    <row r="141" spans="1:7" ht="84" x14ac:dyDescent="0.2">
      <c r="A141" s="48" t="s">
        <v>259</v>
      </c>
      <c r="B141" s="49" t="s">
        <v>29</v>
      </c>
      <c r="C141" s="50" t="s">
        <v>260</v>
      </c>
      <c r="D141" s="51" t="s">
        <v>44</v>
      </c>
      <c r="E141" s="51">
        <v>441041.67</v>
      </c>
      <c r="F141" s="43" t="str">
        <f t="shared" si="1"/>
        <v>-</v>
      </c>
      <c r="G141" s="29"/>
    </row>
    <row r="142" spans="1:7" ht="24" x14ac:dyDescent="0.2">
      <c r="A142" s="48" t="s">
        <v>261</v>
      </c>
      <c r="B142" s="49" t="s">
        <v>29</v>
      </c>
      <c r="C142" s="50" t="s">
        <v>262</v>
      </c>
      <c r="D142" s="51">
        <v>11033400</v>
      </c>
      <c r="E142" s="51">
        <v>6841296.9300000006</v>
      </c>
      <c r="F142" s="43">
        <f t="shared" si="1"/>
        <v>4192103.0699999994</v>
      </c>
      <c r="G142" s="29"/>
    </row>
    <row r="143" spans="1:7" ht="36" x14ac:dyDescent="0.2">
      <c r="A143" s="48" t="s">
        <v>263</v>
      </c>
      <c r="B143" s="49" t="s">
        <v>29</v>
      </c>
      <c r="C143" s="50" t="s">
        <v>264</v>
      </c>
      <c r="D143" s="51">
        <v>11033400</v>
      </c>
      <c r="E143" s="51">
        <v>6841296.9299999997</v>
      </c>
      <c r="F143" s="43">
        <f t="shared" si="1"/>
        <v>4192103.0700000003</v>
      </c>
      <c r="G143" s="29"/>
    </row>
    <row r="144" spans="1:7" ht="60" x14ac:dyDescent="0.2">
      <c r="A144" s="48" t="s">
        <v>265</v>
      </c>
      <c r="B144" s="49" t="s">
        <v>29</v>
      </c>
      <c r="C144" s="50" t="s">
        <v>266</v>
      </c>
      <c r="D144" s="51">
        <v>5212200</v>
      </c>
      <c r="E144" s="51">
        <v>3850149.22</v>
      </c>
      <c r="F144" s="43">
        <f t="shared" si="1"/>
        <v>1362050.7799999998</v>
      </c>
      <c r="G144" s="29"/>
    </row>
    <row r="145" spans="1:7" ht="48" x14ac:dyDescent="0.2">
      <c r="A145" s="48" t="s">
        <v>267</v>
      </c>
      <c r="B145" s="49" t="s">
        <v>29</v>
      </c>
      <c r="C145" s="50" t="s">
        <v>268</v>
      </c>
      <c r="D145" s="51">
        <v>1767200</v>
      </c>
      <c r="E145" s="51">
        <v>1553631.15</v>
      </c>
      <c r="F145" s="43">
        <f t="shared" si="1"/>
        <v>213568.85000000009</v>
      </c>
      <c r="G145" s="29"/>
    </row>
    <row r="146" spans="1:7" ht="48" x14ac:dyDescent="0.2">
      <c r="A146" s="48" t="s">
        <v>267</v>
      </c>
      <c r="B146" s="49" t="s">
        <v>29</v>
      </c>
      <c r="C146" s="50" t="s">
        <v>269</v>
      </c>
      <c r="D146" s="51">
        <v>3624000</v>
      </c>
      <c r="E146" s="51">
        <v>782885.32</v>
      </c>
      <c r="F146" s="43">
        <f t="shared" si="1"/>
        <v>2841114.68</v>
      </c>
      <c r="G146" s="29"/>
    </row>
    <row r="147" spans="1:7" ht="48" x14ac:dyDescent="0.2">
      <c r="A147" s="48" t="s">
        <v>267</v>
      </c>
      <c r="B147" s="49" t="s">
        <v>29</v>
      </c>
      <c r="C147" s="50" t="s">
        <v>270</v>
      </c>
      <c r="D147" s="51">
        <v>430000</v>
      </c>
      <c r="E147" s="51">
        <v>654631.24</v>
      </c>
      <c r="F147" s="43" t="str">
        <f t="shared" si="1"/>
        <v>-</v>
      </c>
      <c r="G147" s="29"/>
    </row>
    <row r="148" spans="1:7" ht="60" x14ac:dyDescent="0.2">
      <c r="A148" s="48" t="s">
        <v>271</v>
      </c>
      <c r="B148" s="49" t="s">
        <v>29</v>
      </c>
      <c r="C148" s="50" t="s">
        <v>272</v>
      </c>
      <c r="D148" s="51">
        <v>7148600</v>
      </c>
      <c r="E148" s="51">
        <v>7242846.6500000004</v>
      </c>
      <c r="F148" s="43" t="str">
        <f t="shared" si="1"/>
        <v>-</v>
      </c>
      <c r="G148" s="29"/>
    </row>
    <row r="149" spans="1:7" ht="60" x14ac:dyDescent="0.2">
      <c r="A149" s="48" t="s">
        <v>273</v>
      </c>
      <c r="B149" s="49" t="s">
        <v>29</v>
      </c>
      <c r="C149" s="50" t="s">
        <v>274</v>
      </c>
      <c r="D149" s="51">
        <v>7148600</v>
      </c>
      <c r="E149" s="51">
        <v>7242846.6500000004</v>
      </c>
      <c r="F149" s="43" t="str">
        <f t="shared" si="1"/>
        <v>-</v>
      </c>
      <c r="G149" s="29"/>
    </row>
    <row r="150" spans="1:7" ht="84" x14ac:dyDescent="0.2">
      <c r="A150" s="48" t="s">
        <v>275</v>
      </c>
      <c r="B150" s="49" t="s">
        <v>29</v>
      </c>
      <c r="C150" s="50" t="s">
        <v>276</v>
      </c>
      <c r="D150" s="51">
        <v>5782600</v>
      </c>
      <c r="E150" s="51">
        <v>6186202.1600000001</v>
      </c>
      <c r="F150" s="43" t="str">
        <f t="shared" si="1"/>
        <v>-</v>
      </c>
      <c r="G150" s="29"/>
    </row>
    <row r="151" spans="1:7" ht="72" x14ac:dyDescent="0.2">
      <c r="A151" s="48" t="s">
        <v>277</v>
      </c>
      <c r="B151" s="49" t="s">
        <v>29</v>
      </c>
      <c r="C151" s="50" t="s">
        <v>278</v>
      </c>
      <c r="D151" s="51">
        <v>551800</v>
      </c>
      <c r="E151" s="51">
        <v>655847.29</v>
      </c>
      <c r="F151" s="43" t="str">
        <f t="shared" si="1"/>
        <v>-</v>
      </c>
      <c r="G151" s="29"/>
    </row>
    <row r="152" spans="1:7" ht="72" x14ac:dyDescent="0.2">
      <c r="A152" s="48" t="s">
        <v>277</v>
      </c>
      <c r="B152" s="49" t="s">
        <v>29</v>
      </c>
      <c r="C152" s="50" t="s">
        <v>279</v>
      </c>
      <c r="D152" s="51">
        <v>514200</v>
      </c>
      <c r="E152" s="51">
        <v>316855.78999999998</v>
      </c>
      <c r="F152" s="43">
        <f t="shared" ref="F152:F215" si="2">IF(OR(D152="-",IF(E152="-",0,E152)&gt;=IF(D152="-",0,D152)),"-",IF(D152="-",0,D152)-IF(E152="-",0,E152))</f>
        <v>197344.21000000002</v>
      </c>
      <c r="G152" s="29"/>
    </row>
    <row r="153" spans="1:7" ht="72" x14ac:dyDescent="0.2">
      <c r="A153" s="48" t="s">
        <v>277</v>
      </c>
      <c r="B153" s="49" t="s">
        <v>29</v>
      </c>
      <c r="C153" s="50" t="s">
        <v>280</v>
      </c>
      <c r="D153" s="51">
        <v>300000</v>
      </c>
      <c r="E153" s="51">
        <v>83941.41</v>
      </c>
      <c r="F153" s="43">
        <f t="shared" si="2"/>
        <v>216058.59</v>
      </c>
      <c r="G153" s="29"/>
    </row>
    <row r="154" spans="1:7" s="38" customFormat="1" x14ac:dyDescent="0.2">
      <c r="A154" s="44" t="s">
        <v>281</v>
      </c>
      <c r="B154" s="45" t="s">
        <v>29</v>
      </c>
      <c r="C154" s="46" t="s">
        <v>282</v>
      </c>
      <c r="D154" s="47">
        <v>1789752</v>
      </c>
      <c r="E154" s="47">
        <v>1510924.09</v>
      </c>
      <c r="F154" s="36">
        <f t="shared" si="2"/>
        <v>278827.90999999992</v>
      </c>
      <c r="G154" s="37"/>
    </row>
    <row r="155" spans="1:7" ht="36" x14ac:dyDescent="0.2">
      <c r="A155" s="48" t="s">
        <v>283</v>
      </c>
      <c r="B155" s="49" t="s">
        <v>29</v>
      </c>
      <c r="C155" s="50" t="s">
        <v>284</v>
      </c>
      <c r="D155" s="51">
        <v>1770156.27</v>
      </c>
      <c r="E155" s="51">
        <v>1034824.4</v>
      </c>
      <c r="F155" s="43">
        <f t="shared" si="2"/>
        <v>735331.87</v>
      </c>
      <c r="G155" s="29"/>
    </row>
    <row r="156" spans="1:7" ht="48" x14ac:dyDescent="0.2">
      <c r="A156" s="48" t="s">
        <v>285</v>
      </c>
      <c r="B156" s="49" t="s">
        <v>29</v>
      </c>
      <c r="C156" s="50" t="s">
        <v>286</v>
      </c>
      <c r="D156" s="51">
        <v>29352</v>
      </c>
      <c r="E156" s="51">
        <v>29602.45</v>
      </c>
      <c r="F156" s="43" t="str">
        <f t="shared" si="2"/>
        <v>-</v>
      </c>
      <c r="G156" s="29"/>
    </row>
    <row r="157" spans="1:7" ht="72" x14ac:dyDescent="0.2">
      <c r="A157" s="48" t="s">
        <v>287</v>
      </c>
      <c r="B157" s="49" t="s">
        <v>29</v>
      </c>
      <c r="C157" s="50" t="s">
        <v>288</v>
      </c>
      <c r="D157" s="51">
        <v>29352</v>
      </c>
      <c r="E157" s="51">
        <v>29602.45</v>
      </c>
      <c r="F157" s="43" t="str">
        <f t="shared" si="2"/>
        <v>-</v>
      </c>
      <c r="G157" s="29"/>
    </row>
    <row r="158" spans="1:7" ht="72" x14ac:dyDescent="0.2">
      <c r="A158" s="48" t="s">
        <v>289</v>
      </c>
      <c r="B158" s="49" t="s">
        <v>29</v>
      </c>
      <c r="C158" s="50" t="s">
        <v>290</v>
      </c>
      <c r="D158" s="51">
        <v>19352</v>
      </c>
      <c r="E158" s="51">
        <v>19602.45</v>
      </c>
      <c r="F158" s="43" t="str">
        <f t="shared" si="2"/>
        <v>-</v>
      </c>
      <c r="G158" s="29"/>
    </row>
    <row r="159" spans="1:7" ht="72" x14ac:dyDescent="0.2">
      <c r="A159" s="48" t="s">
        <v>289</v>
      </c>
      <c r="B159" s="49" t="s">
        <v>29</v>
      </c>
      <c r="C159" s="50" t="s">
        <v>291</v>
      </c>
      <c r="D159" s="51">
        <v>10000</v>
      </c>
      <c r="E159" s="51">
        <v>10000</v>
      </c>
      <c r="F159" s="43" t="str">
        <f t="shared" si="2"/>
        <v>-</v>
      </c>
      <c r="G159" s="29"/>
    </row>
    <row r="160" spans="1:7" ht="72" x14ac:dyDescent="0.2">
      <c r="A160" s="48" t="s">
        <v>292</v>
      </c>
      <c r="B160" s="49" t="s">
        <v>29</v>
      </c>
      <c r="C160" s="50" t="s">
        <v>293</v>
      </c>
      <c r="D160" s="51">
        <v>79590</v>
      </c>
      <c r="E160" s="51">
        <v>77090.12</v>
      </c>
      <c r="F160" s="43">
        <f t="shared" si="2"/>
        <v>2499.8800000000047</v>
      </c>
      <c r="G160" s="29"/>
    </row>
    <row r="161" spans="1:7" ht="96" x14ac:dyDescent="0.2">
      <c r="A161" s="48" t="s">
        <v>294</v>
      </c>
      <c r="B161" s="49" t="s">
        <v>29</v>
      </c>
      <c r="C161" s="50" t="s">
        <v>295</v>
      </c>
      <c r="D161" s="51">
        <v>79590</v>
      </c>
      <c r="E161" s="51">
        <v>77090.12</v>
      </c>
      <c r="F161" s="43">
        <f t="shared" si="2"/>
        <v>2499.8800000000047</v>
      </c>
      <c r="G161" s="29"/>
    </row>
    <row r="162" spans="1:7" ht="96" x14ac:dyDescent="0.2">
      <c r="A162" s="48" t="s">
        <v>296</v>
      </c>
      <c r="B162" s="49" t="s">
        <v>29</v>
      </c>
      <c r="C162" s="50" t="s">
        <v>297</v>
      </c>
      <c r="D162" s="51">
        <v>2000</v>
      </c>
      <c r="E162" s="51">
        <v>2000</v>
      </c>
      <c r="F162" s="43" t="str">
        <f t="shared" si="2"/>
        <v>-</v>
      </c>
      <c r="G162" s="29"/>
    </row>
    <row r="163" spans="1:7" ht="96" x14ac:dyDescent="0.2">
      <c r="A163" s="48" t="s">
        <v>296</v>
      </c>
      <c r="B163" s="49" t="s">
        <v>29</v>
      </c>
      <c r="C163" s="50" t="s">
        <v>298</v>
      </c>
      <c r="D163" s="51">
        <v>17504</v>
      </c>
      <c r="E163" s="51">
        <v>17504</v>
      </c>
      <c r="F163" s="43" t="str">
        <f t="shared" si="2"/>
        <v>-</v>
      </c>
      <c r="G163" s="29"/>
    </row>
    <row r="164" spans="1:7" ht="96" x14ac:dyDescent="0.2">
      <c r="A164" s="48" t="s">
        <v>296</v>
      </c>
      <c r="B164" s="49" t="s">
        <v>29</v>
      </c>
      <c r="C164" s="50" t="s">
        <v>299</v>
      </c>
      <c r="D164" s="51">
        <v>2000</v>
      </c>
      <c r="E164" s="51">
        <v>2000</v>
      </c>
      <c r="F164" s="43" t="str">
        <f t="shared" si="2"/>
        <v>-</v>
      </c>
      <c r="G164" s="29"/>
    </row>
    <row r="165" spans="1:7" ht="96" x14ac:dyDescent="0.2">
      <c r="A165" s="48" t="s">
        <v>296</v>
      </c>
      <c r="B165" s="49" t="s">
        <v>29</v>
      </c>
      <c r="C165" s="50" t="s">
        <v>300</v>
      </c>
      <c r="D165" s="51">
        <v>10000</v>
      </c>
      <c r="E165" s="51">
        <v>7500</v>
      </c>
      <c r="F165" s="43">
        <f t="shared" si="2"/>
        <v>2500</v>
      </c>
      <c r="G165" s="29"/>
    </row>
    <row r="166" spans="1:7" ht="96" x14ac:dyDescent="0.2">
      <c r="A166" s="48" t="s">
        <v>296</v>
      </c>
      <c r="B166" s="49" t="s">
        <v>29</v>
      </c>
      <c r="C166" s="50" t="s">
        <v>301</v>
      </c>
      <c r="D166" s="51">
        <v>33286</v>
      </c>
      <c r="E166" s="51">
        <v>33286.120000000003</v>
      </c>
      <c r="F166" s="43" t="str">
        <f t="shared" si="2"/>
        <v>-</v>
      </c>
      <c r="G166" s="29"/>
    </row>
    <row r="167" spans="1:7" ht="96" x14ac:dyDescent="0.2">
      <c r="A167" s="48" t="s">
        <v>296</v>
      </c>
      <c r="B167" s="49" t="s">
        <v>29</v>
      </c>
      <c r="C167" s="50" t="s">
        <v>302</v>
      </c>
      <c r="D167" s="51">
        <v>14800</v>
      </c>
      <c r="E167" s="51">
        <v>14800</v>
      </c>
      <c r="F167" s="43" t="str">
        <f t="shared" si="2"/>
        <v>-</v>
      </c>
      <c r="G167" s="29"/>
    </row>
    <row r="168" spans="1:7" ht="48" x14ac:dyDescent="0.2">
      <c r="A168" s="48" t="s">
        <v>303</v>
      </c>
      <c r="B168" s="49" t="s">
        <v>29</v>
      </c>
      <c r="C168" s="50" t="s">
        <v>304</v>
      </c>
      <c r="D168" s="51">
        <v>33667</v>
      </c>
      <c r="E168" s="51">
        <v>11166.67</v>
      </c>
      <c r="F168" s="43">
        <f t="shared" si="2"/>
        <v>22500.33</v>
      </c>
      <c r="G168" s="29"/>
    </row>
    <row r="169" spans="1:7" ht="72" x14ac:dyDescent="0.2">
      <c r="A169" s="48" t="s">
        <v>305</v>
      </c>
      <c r="B169" s="49" t="s">
        <v>29</v>
      </c>
      <c r="C169" s="50" t="s">
        <v>306</v>
      </c>
      <c r="D169" s="51">
        <v>33667</v>
      </c>
      <c r="E169" s="51">
        <v>11166.67</v>
      </c>
      <c r="F169" s="43">
        <f t="shared" si="2"/>
        <v>22500.33</v>
      </c>
      <c r="G169" s="29"/>
    </row>
    <row r="170" spans="1:7" ht="96" x14ac:dyDescent="0.2">
      <c r="A170" s="48" t="s">
        <v>307</v>
      </c>
      <c r="B170" s="49" t="s">
        <v>29</v>
      </c>
      <c r="C170" s="50" t="s">
        <v>308</v>
      </c>
      <c r="D170" s="51">
        <v>5000</v>
      </c>
      <c r="E170" s="51">
        <v>5000</v>
      </c>
      <c r="F170" s="43" t="str">
        <f t="shared" si="2"/>
        <v>-</v>
      </c>
      <c r="G170" s="29"/>
    </row>
    <row r="171" spans="1:7" ht="72" x14ac:dyDescent="0.2">
      <c r="A171" s="48" t="s">
        <v>309</v>
      </c>
      <c r="B171" s="49" t="s">
        <v>29</v>
      </c>
      <c r="C171" s="50" t="s">
        <v>310</v>
      </c>
      <c r="D171" s="51">
        <v>27000</v>
      </c>
      <c r="E171" s="51">
        <v>4500</v>
      </c>
      <c r="F171" s="43">
        <f t="shared" si="2"/>
        <v>22500</v>
      </c>
      <c r="G171" s="29"/>
    </row>
    <row r="172" spans="1:7" ht="108" x14ac:dyDescent="0.2">
      <c r="A172" s="48" t="s">
        <v>311</v>
      </c>
      <c r="B172" s="49" t="s">
        <v>29</v>
      </c>
      <c r="C172" s="50" t="s">
        <v>312</v>
      </c>
      <c r="D172" s="51">
        <v>1667</v>
      </c>
      <c r="E172" s="51">
        <v>1666.67</v>
      </c>
      <c r="F172" s="43">
        <f t="shared" si="2"/>
        <v>0.32999999999992724</v>
      </c>
      <c r="G172" s="29"/>
    </row>
    <row r="173" spans="1:7" ht="60" x14ac:dyDescent="0.2">
      <c r="A173" s="48" t="s">
        <v>313</v>
      </c>
      <c r="B173" s="49" t="s">
        <v>29</v>
      </c>
      <c r="C173" s="50" t="s">
        <v>314</v>
      </c>
      <c r="D173" s="51">
        <v>31333</v>
      </c>
      <c r="E173" s="51">
        <v>29833.34</v>
      </c>
      <c r="F173" s="43">
        <f t="shared" si="2"/>
        <v>1499.6599999999999</v>
      </c>
      <c r="G173" s="29"/>
    </row>
    <row r="174" spans="1:7" ht="87" customHeight="1" x14ac:dyDescent="0.2">
      <c r="A174" s="48" t="s">
        <v>315</v>
      </c>
      <c r="B174" s="49" t="s">
        <v>29</v>
      </c>
      <c r="C174" s="50" t="s">
        <v>316</v>
      </c>
      <c r="D174" s="51">
        <v>28833</v>
      </c>
      <c r="E174" s="51">
        <v>29833.34</v>
      </c>
      <c r="F174" s="43" t="str">
        <f t="shared" si="2"/>
        <v>-</v>
      </c>
      <c r="G174" s="29"/>
    </row>
    <row r="175" spans="1:7" ht="88.5" customHeight="1" x14ac:dyDescent="0.2">
      <c r="A175" s="48" t="s">
        <v>315</v>
      </c>
      <c r="B175" s="49" t="s">
        <v>29</v>
      </c>
      <c r="C175" s="50" t="s">
        <v>317</v>
      </c>
      <c r="D175" s="51">
        <v>2500</v>
      </c>
      <c r="E175" s="51" t="s">
        <v>44</v>
      </c>
      <c r="F175" s="43">
        <f t="shared" si="2"/>
        <v>2500</v>
      </c>
      <c r="G175" s="29"/>
    </row>
    <row r="176" spans="1:7" ht="84" x14ac:dyDescent="0.2">
      <c r="A176" s="48" t="s">
        <v>318</v>
      </c>
      <c r="B176" s="49" t="s">
        <v>29</v>
      </c>
      <c r="C176" s="50" t="s">
        <v>319</v>
      </c>
      <c r="D176" s="51">
        <v>10833</v>
      </c>
      <c r="E176" s="51">
        <v>10833.34</v>
      </c>
      <c r="F176" s="43" t="str">
        <f t="shared" si="2"/>
        <v>-</v>
      </c>
      <c r="G176" s="29"/>
    </row>
    <row r="177" spans="1:7" ht="84" x14ac:dyDescent="0.2">
      <c r="A177" s="48" t="s">
        <v>320</v>
      </c>
      <c r="B177" s="49" t="s">
        <v>29</v>
      </c>
      <c r="C177" s="50" t="s">
        <v>321</v>
      </c>
      <c r="D177" s="51">
        <v>18000</v>
      </c>
      <c r="E177" s="51">
        <v>19000</v>
      </c>
      <c r="F177" s="43" t="str">
        <f t="shared" si="2"/>
        <v>-</v>
      </c>
      <c r="G177" s="29"/>
    </row>
    <row r="178" spans="1:7" ht="60" x14ac:dyDescent="0.2">
      <c r="A178" s="48" t="s">
        <v>322</v>
      </c>
      <c r="B178" s="49" t="s">
        <v>29</v>
      </c>
      <c r="C178" s="50" t="s">
        <v>323</v>
      </c>
      <c r="D178" s="51">
        <v>1500</v>
      </c>
      <c r="E178" s="51">
        <v>1500</v>
      </c>
      <c r="F178" s="43" t="str">
        <f t="shared" si="2"/>
        <v>-</v>
      </c>
      <c r="G178" s="29"/>
    </row>
    <row r="179" spans="1:7" ht="84" x14ac:dyDescent="0.2">
      <c r="A179" s="48" t="s">
        <v>324</v>
      </c>
      <c r="B179" s="49" t="s">
        <v>29</v>
      </c>
      <c r="C179" s="50" t="s">
        <v>325</v>
      </c>
      <c r="D179" s="51">
        <v>1500</v>
      </c>
      <c r="E179" s="51">
        <v>1500</v>
      </c>
      <c r="F179" s="43" t="str">
        <f t="shared" si="2"/>
        <v>-</v>
      </c>
      <c r="G179" s="29"/>
    </row>
    <row r="180" spans="1:7" ht="84" x14ac:dyDescent="0.2">
      <c r="A180" s="48" t="s">
        <v>326</v>
      </c>
      <c r="B180" s="49" t="s">
        <v>29</v>
      </c>
      <c r="C180" s="50" t="s">
        <v>327</v>
      </c>
      <c r="D180" s="51">
        <v>1500</v>
      </c>
      <c r="E180" s="51">
        <v>1500</v>
      </c>
      <c r="F180" s="43" t="str">
        <f t="shared" si="2"/>
        <v>-</v>
      </c>
      <c r="G180" s="29"/>
    </row>
    <row r="181" spans="1:7" ht="48" x14ac:dyDescent="0.2">
      <c r="A181" s="48" t="s">
        <v>328</v>
      </c>
      <c r="B181" s="49" t="s">
        <v>29</v>
      </c>
      <c r="C181" s="50" t="s">
        <v>329</v>
      </c>
      <c r="D181" s="51">
        <v>3750</v>
      </c>
      <c r="E181" s="51">
        <v>3750</v>
      </c>
      <c r="F181" s="43" t="str">
        <f t="shared" si="2"/>
        <v>-</v>
      </c>
      <c r="G181" s="29"/>
    </row>
    <row r="182" spans="1:7" ht="72" x14ac:dyDescent="0.2">
      <c r="A182" s="48" t="s">
        <v>330</v>
      </c>
      <c r="B182" s="49" t="s">
        <v>29</v>
      </c>
      <c r="C182" s="50" t="s">
        <v>331</v>
      </c>
      <c r="D182" s="51">
        <v>3750</v>
      </c>
      <c r="E182" s="51">
        <v>3750</v>
      </c>
      <c r="F182" s="43" t="str">
        <f t="shared" si="2"/>
        <v>-</v>
      </c>
      <c r="G182" s="29"/>
    </row>
    <row r="183" spans="1:7" ht="96" x14ac:dyDescent="0.2">
      <c r="A183" s="48" t="s">
        <v>332</v>
      </c>
      <c r="B183" s="49" t="s">
        <v>29</v>
      </c>
      <c r="C183" s="50" t="s">
        <v>333</v>
      </c>
      <c r="D183" s="51">
        <v>3750</v>
      </c>
      <c r="E183" s="51">
        <v>3750</v>
      </c>
      <c r="F183" s="43" t="str">
        <f t="shared" si="2"/>
        <v>-</v>
      </c>
      <c r="G183" s="29"/>
    </row>
    <row r="184" spans="1:7" ht="48" x14ac:dyDescent="0.2">
      <c r="A184" s="48" t="s">
        <v>334</v>
      </c>
      <c r="B184" s="49" t="s">
        <v>29</v>
      </c>
      <c r="C184" s="50" t="s">
        <v>335</v>
      </c>
      <c r="D184" s="51">
        <v>10472</v>
      </c>
      <c r="E184" s="51">
        <v>6250</v>
      </c>
      <c r="F184" s="43">
        <f t="shared" si="2"/>
        <v>4222</v>
      </c>
      <c r="G184" s="29"/>
    </row>
    <row r="185" spans="1:7" ht="72" x14ac:dyDescent="0.2">
      <c r="A185" s="48" t="s">
        <v>336</v>
      </c>
      <c r="B185" s="49" t="s">
        <v>29</v>
      </c>
      <c r="C185" s="50" t="s">
        <v>337</v>
      </c>
      <c r="D185" s="51">
        <v>10472</v>
      </c>
      <c r="E185" s="51">
        <v>6250</v>
      </c>
      <c r="F185" s="43">
        <f t="shared" si="2"/>
        <v>4222</v>
      </c>
      <c r="G185" s="29"/>
    </row>
    <row r="186" spans="1:7" ht="108" x14ac:dyDescent="0.2">
      <c r="A186" s="48" t="s">
        <v>338</v>
      </c>
      <c r="B186" s="49" t="s">
        <v>29</v>
      </c>
      <c r="C186" s="50" t="s">
        <v>339</v>
      </c>
      <c r="D186" s="51">
        <v>10472</v>
      </c>
      <c r="E186" s="51">
        <v>6250</v>
      </c>
      <c r="F186" s="43">
        <f t="shared" si="2"/>
        <v>4222</v>
      </c>
      <c r="G186" s="29"/>
    </row>
    <row r="187" spans="1:7" ht="72" x14ac:dyDescent="0.2">
      <c r="A187" s="48" t="s">
        <v>340</v>
      </c>
      <c r="B187" s="49" t="s">
        <v>29</v>
      </c>
      <c r="C187" s="50" t="s">
        <v>341</v>
      </c>
      <c r="D187" s="51">
        <v>665323</v>
      </c>
      <c r="E187" s="51">
        <v>415007</v>
      </c>
      <c r="F187" s="43">
        <f t="shared" si="2"/>
        <v>250316</v>
      </c>
      <c r="G187" s="29"/>
    </row>
    <row r="188" spans="1:7" ht="96" x14ac:dyDescent="0.2">
      <c r="A188" s="48" t="s">
        <v>342</v>
      </c>
      <c r="B188" s="49" t="s">
        <v>29</v>
      </c>
      <c r="C188" s="50" t="s">
        <v>343</v>
      </c>
      <c r="D188" s="51">
        <v>665323</v>
      </c>
      <c r="E188" s="51">
        <v>415007</v>
      </c>
      <c r="F188" s="43">
        <f t="shared" si="2"/>
        <v>250316</v>
      </c>
      <c r="G188" s="29"/>
    </row>
    <row r="189" spans="1:7" ht="96" x14ac:dyDescent="0.2">
      <c r="A189" s="48" t="s">
        <v>344</v>
      </c>
      <c r="B189" s="49" t="s">
        <v>29</v>
      </c>
      <c r="C189" s="50" t="s">
        <v>345</v>
      </c>
      <c r="D189" s="51">
        <v>426623</v>
      </c>
      <c r="E189" s="51">
        <v>307507</v>
      </c>
      <c r="F189" s="43">
        <f t="shared" si="2"/>
        <v>119116</v>
      </c>
      <c r="G189" s="29"/>
    </row>
    <row r="190" spans="1:7" ht="132" x14ac:dyDescent="0.2">
      <c r="A190" s="48" t="s">
        <v>346</v>
      </c>
      <c r="B190" s="49" t="s">
        <v>29</v>
      </c>
      <c r="C190" s="50" t="s">
        <v>347</v>
      </c>
      <c r="D190" s="51">
        <v>25000</v>
      </c>
      <c r="E190" s="51">
        <v>25000</v>
      </c>
      <c r="F190" s="43" t="str">
        <f t="shared" si="2"/>
        <v>-</v>
      </c>
      <c r="G190" s="29"/>
    </row>
    <row r="191" spans="1:7" ht="120" x14ac:dyDescent="0.2">
      <c r="A191" s="48" t="s">
        <v>348</v>
      </c>
      <c r="B191" s="49" t="s">
        <v>29</v>
      </c>
      <c r="C191" s="50" t="s">
        <v>349</v>
      </c>
      <c r="D191" s="51">
        <v>15000</v>
      </c>
      <c r="E191" s="51">
        <v>15000</v>
      </c>
      <c r="F191" s="43" t="str">
        <f t="shared" si="2"/>
        <v>-</v>
      </c>
      <c r="G191" s="29"/>
    </row>
    <row r="192" spans="1:7" ht="96" x14ac:dyDescent="0.2">
      <c r="A192" s="48" t="s">
        <v>344</v>
      </c>
      <c r="B192" s="49" t="s">
        <v>29</v>
      </c>
      <c r="C192" s="50" t="s">
        <v>350</v>
      </c>
      <c r="D192" s="51">
        <v>160000</v>
      </c>
      <c r="E192" s="51">
        <v>62500</v>
      </c>
      <c r="F192" s="43">
        <f t="shared" si="2"/>
        <v>97500</v>
      </c>
      <c r="G192" s="29"/>
    </row>
    <row r="193" spans="1:7" ht="96" x14ac:dyDescent="0.2">
      <c r="A193" s="48" t="s">
        <v>344</v>
      </c>
      <c r="B193" s="49" t="s">
        <v>29</v>
      </c>
      <c r="C193" s="50" t="s">
        <v>351</v>
      </c>
      <c r="D193" s="51">
        <v>38700</v>
      </c>
      <c r="E193" s="51">
        <v>5000</v>
      </c>
      <c r="F193" s="43">
        <f t="shared" si="2"/>
        <v>33700</v>
      </c>
      <c r="G193" s="29"/>
    </row>
    <row r="194" spans="1:7" ht="84" x14ac:dyDescent="0.2">
      <c r="A194" s="48" t="s">
        <v>352</v>
      </c>
      <c r="B194" s="49" t="s">
        <v>29</v>
      </c>
      <c r="C194" s="50" t="s">
        <v>353</v>
      </c>
      <c r="D194" s="51">
        <v>112650</v>
      </c>
      <c r="E194" s="51">
        <v>112650</v>
      </c>
      <c r="F194" s="43" t="str">
        <f t="shared" si="2"/>
        <v>-</v>
      </c>
      <c r="G194" s="29"/>
    </row>
    <row r="195" spans="1:7" ht="132" x14ac:dyDescent="0.2">
      <c r="A195" s="48" t="s">
        <v>354</v>
      </c>
      <c r="B195" s="49" t="s">
        <v>29</v>
      </c>
      <c r="C195" s="50" t="s">
        <v>355</v>
      </c>
      <c r="D195" s="51">
        <v>112650</v>
      </c>
      <c r="E195" s="51">
        <v>112650</v>
      </c>
      <c r="F195" s="43" t="str">
        <f t="shared" si="2"/>
        <v>-</v>
      </c>
      <c r="G195" s="29"/>
    </row>
    <row r="196" spans="1:7" ht="110.25" customHeight="1" x14ac:dyDescent="0.2">
      <c r="A196" s="48" t="s">
        <v>356</v>
      </c>
      <c r="B196" s="49" t="s">
        <v>29</v>
      </c>
      <c r="C196" s="50" t="s">
        <v>357</v>
      </c>
      <c r="D196" s="51">
        <v>150</v>
      </c>
      <c r="E196" s="51">
        <v>150</v>
      </c>
      <c r="F196" s="43" t="str">
        <f t="shared" si="2"/>
        <v>-</v>
      </c>
      <c r="G196" s="29"/>
    </row>
    <row r="197" spans="1:7" ht="183" customHeight="1" x14ac:dyDescent="0.2">
      <c r="A197" s="48" t="s">
        <v>358</v>
      </c>
      <c r="B197" s="49" t="s">
        <v>29</v>
      </c>
      <c r="C197" s="50" t="s">
        <v>359</v>
      </c>
      <c r="D197" s="51">
        <v>105000</v>
      </c>
      <c r="E197" s="51">
        <v>105000</v>
      </c>
      <c r="F197" s="43" t="str">
        <f t="shared" si="2"/>
        <v>-</v>
      </c>
      <c r="G197" s="29"/>
    </row>
    <row r="198" spans="1:7" ht="107.25" customHeight="1" x14ac:dyDescent="0.2">
      <c r="A198" s="48" t="s">
        <v>356</v>
      </c>
      <c r="B198" s="49" t="s">
        <v>29</v>
      </c>
      <c r="C198" s="50" t="s">
        <v>360</v>
      </c>
      <c r="D198" s="51">
        <v>7500</v>
      </c>
      <c r="E198" s="51">
        <v>7500</v>
      </c>
      <c r="F198" s="43" t="str">
        <f t="shared" si="2"/>
        <v>-</v>
      </c>
      <c r="G198" s="29"/>
    </row>
    <row r="199" spans="1:7" ht="60" x14ac:dyDescent="0.2">
      <c r="A199" s="48" t="s">
        <v>361</v>
      </c>
      <c r="B199" s="49" t="s">
        <v>29</v>
      </c>
      <c r="C199" s="50" t="s">
        <v>362</v>
      </c>
      <c r="D199" s="51">
        <v>6380</v>
      </c>
      <c r="E199" s="51">
        <v>5080.8599999999997</v>
      </c>
      <c r="F199" s="43">
        <f t="shared" si="2"/>
        <v>1299.1400000000003</v>
      </c>
      <c r="G199" s="29"/>
    </row>
    <row r="200" spans="1:7" ht="84" x14ac:dyDescent="0.2">
      <c r="A200" s="48" t="s">
        <v>363</v>
      </c>
      <c r="B200" s="49" t="s">
        <v>29</v>
      </c>
      <c r="C200" s="50" t="s">
        <v>364</v>
      </c>
      <c r="D200" s="51">
        <v>6380</v>
      </c>
      <c r="E200" s="51">
        <v>5080.8599999999997</v>
      </c>
      <c r="F200" s="43">
        <f t="shared" si="2"/>
        <v>1299.1400000000003</v>
      </c>
      <c r="G200" s="29"/>
    </row>
    <row r="201" spans="1:7" ht="63.75" customHeight="1" x14ac:dyDescent="0.2">
      <c r="A201" s="48" t="s">
        <v>365</v>
      </c>
      <c r="B201" s="49" t="s">
        <v>29</v>
      </c>
      <c r="C201" s="50" t="s">
        <v>366</v>
      </c>
      <c r="D201" s="51">
        <v>2300</v>
      </c>
      <c r="E201" s="51">
        <v>1000</v>
      </c>
      <c r="F201" s="43">
        <f t="shared" si="2"/>
        <v>1300</v>
      </c>
      <c r="G201" s="29"/>
    </row>
    <row r="202" spans="1:7" ht="84" x14ac:dyDescent="0.2">
      <c r="A202" s="48" t="s">
        <v>367</v>
      </c>
      <c r="B202" s="49" t="s">
        <v>29</v>
      </c>
      <c r="C202" s="50" t="s">
        <v>368</v>
      </c>
      <c r="D202" s="51">
        <v>3580</v>
      </c>
      <c r="E202" s="51">
        <v>3580.86</v>
      </c>
      <c r="F202" s="43" t="str">
        <f t="shared" si="2"/>
        <v>-</v>
      </c>
      <c r="G202" s="29"/>
    </row>
    <row r="203" spans="1:7" ht="84" x14ac:dyDescent="0.2">
      <c r="A203" s="48" t="s">
        <v>369</v>
      </c>
      <c r="B203" s="49" t="s">
        <v>29</v>
      </c>
      <c r="C203" s="50" t="s">
        <v>370</v>
      </c>
      <c r="D203" s="51">
        <v>500</v>
      </c>
      <c r="E203" s="51">
        <v>500</v>
      </c>
      <c r="F203" s="43" t="str">
        <f t="shared" si="2"/>
        <v>-</v>
      </c>
      <c r="G203" s="29"/>
    </row>
    <row r="204" spans="1:7" ht="84" x14ac:dyDescent="0.2">
      <c r="A204" s="48" t="s">
        <v>371</v>
      </c>
      <c r="B204" s="49" t="s">
        <v>29</v>
      </c>
      <c r="C204" s="50" t="s">
        <v>372</v>
      </c>
      <c r="D204" s="51" t="s">
        <v>44</v>
      </c>
      <c r="E204" s="51">
        <v>2500</v>
      </c>
      <c r="F204" s="43" t="str">
        <f t="shared" si="2"/>
        <v>-</v>
      </c>
      <c r="G204" s="29"/>
    </row>
    <row r="205" spans="1:7" ht="108" x14ac:dyDescent="0.2">
      <c r="A205" s="48" t="s">
        <v>373</v>
      </c>
      <c r="B205" s="49" t="s">
        <v>29</v>
      </c>
      <c r="C205" s="50" t="s">
        <v>374</v>
      </c>
      <c r="D205" s="51" t="s">
        <v>44</v>
      </c>
      <c r="E205" s="51">
        <v>2500</v>
      </c>
      <c r="F205" s="43" t="str">
        <f t="shared" si="2"/>
        <v>-</v>
      </c>
      <c r="G205" s="29"/>
    </row>
    <row r="206" spans="1:7" ht="48" x14ac:dyDescent="0.2">
      <c r="A206" s="48" t="s">
        <v>375</v>
      </c>
      <c r="B206" s="49" t="s">
        <v>29</v>
      </c>
      <c r="C206" s="50" t="s">
        <v>376</v>
      </c>
      <c r="D206" s="51">
        <v>187639.27</v>
      </c>
      <c r="E206" s="51">
        <v>24850</v>
      </c>
      <c r="F206" s="43">
        <f t="shared" si="2"/>
        <v>162789.26999999999</v>
      </c>
      <c r="G206" s="29"/>
    </row>
    <row r="207" spans="1:7" ht="72" x14ac:dyDescent="0.2">
      <c r="A207" s="48" t="s">
        <v>377</v>
      </c>
      <c r="B207" s="49" t="s">
        <v>29</v>
      </c>
      <c r="C207" s="50" t="s">
        <v>378</v>
      </c>
      <c r="D207" s="51">
        <v>187639.27</v>
      </c>
      <c r="E207" s="51">
        <v>24850</v>
      </c>
      <c r="F207" s="43">
        <f t="shared" si="2"/>
        <v>162789.26999999999</v>
      </c>
      <c r="G207" s="29"/>
    </row>
    <row r="208" spans="1:7" ht="168" x14ac:dyDescent="0.2">
      <c r="A208" s="48" t="s">
        <v>379</v>
      </c>
      <c r="B208" s="49" t="s">
        <v>29</v>
      </c>
      <c r="C208" s="50" t="s">
        <v>380</v>
      </c>
      <c r="D208" s="51">
        <v>4000</v>
      </c>
      <c r="E208" s="51">
        <v>4000</v>
      </c>
      <c r="F208" s="43" t="str">
        <f t="shared" si="2"/>
        <v>-</v>
      </c>
      <c r="G208" s="29"/>
    </row>
    <row r="209" spans="1:7" ht="85.5" customHeight="1" x14ac:dyDescent="0.2">
      <c r="A209" s="48" t="s">
        <v>381</v>
      </c>
      <c r="B209" s="49" t="s">
        <v>29</v>
      </c>
      <c r="C209" s="50" t="s">
        <v>382</v>
      </c>
      <c r="D209" s="51">
        <v>8200</v>
      </c>
      <c r="E209" s="51">
        <v>500</v>
      </c>
      <c r="F209" s="43">
        <f t="shared" si="2"/>
        <v>7700</v>
      </c>
      <c r="G209" s="29"/>
    </row>
    <row r="210" spans="1:7" ht="60.75" customHeight="1" x14ac:dyDescent="0.2">
      <c r="A210" s="48" t="s">
        <v>383</v>
      </c>
      <c r="B210" s="49" t="s">
        <v>29</v>
      </c>
      <c r="C210" s="50" t="s">
        <v>384</v>
      </c>
      <c r="D210" s="51">
        <v>175089.27</v>
      </c>
      <c r="E210" s="51">
        <v>20000</v>
      </c>
      <c r="F210" s="43">
        <f t="shared" si="2"/>
        <v>155089.26999999999</v>
      </c>
      <c r="G210" s="29"/>
    </row>
    <row r="211" spans="1:7" ht="72.75" customHeight="1" x14ac:dyDescent="0.2">
      <c r="A211" s="48" t="s">
        <v>385</v>
      </c>
      <c r="B211" s="49" t="s">
        <v>29</v>
      </c>
      <c r="C211" s="50" t="s">
        <v>386</v>
      </c>
      <c r="D211" s="51">
        <v>300</v>
      </c>
      <c r="E211" s="51">
        <v>300</v>
      </c>
      <c r="F211" s="43" t="str">
        <f t="shared" si="2"/>
        <v>-</v>
      </c>
      <c r="G211" s="29"/>
    </row>
    <row r="212" spans="1:7" ht="72" customHeight="1" x14ac:dyDescent="0.2">
      <c r="A212" s="48" t="s">
        <v>385</v>
      </c>
      <c r="B212" s="49" t="s">
        <v>29</v>
      </c>
      <c r="C212" s="50" t="s">
        <v>387</v>
      </c>
      <c r="D212" s="51">
        <v>50</v>
      </c>
      <c r="E212" s="51">
        <v>50</v>
      </c>
      <c r="F212" s="43" t="str">
        <f t="shared" si="2"/>
        <v>-</v>
      </c>
      <c r="G212" s="29"/>
    </row>
    <row r="213" spans="1:7" ht="60" x14ac:dyDescent="0.2">
      <c r="A213" s="48" t="s">
        <v>388</v>
      </c>
      <c r="B213" s="49" t="s">
        <v>29</v>
      </c>
      <c r="C213" s="50" t="s">
        <v>389</v>
      </c>
      <c r="D213" s="51">
        <v>608500</v>
      </c>
      <c r="E213" s="51">
        <v>315543.96000000002</v>
      </c>
      <c r="F213" s="43">
        <f t="shared" si="2"/>
        <v>292956.03999999998</v>
      </c>
      <c r="G213" s="29"/>
    </row>
    <row r="214" spans="1:7" ht="95.25" customHeight="1" x14ac:dyDescent="0.2">
      <c r="A214" s="48" t="s">
        <v>390</v>
      </c>
      <c r="B214" s="49" t="s">
        <v>29</v>
      </c>
      <c r="C214" s="50" t="s">
        <v>391</v>
      </c>
      <c r="D214" s="51">
        <v>105000</v>
      </c>
      <c r="E214" s="51">
        <v>105000</v>
      </c>
      <c r="F214" s="43" t="str">
        <f t="shared" si="2"/>
        <v>-</v>
      </c>
      <c r="G214" s="29"/>
    </row>
    <row r="215" spans="1:7" ht="84" x14ac:dyDescent="0.2">
      <c r="A215" s="48" t="s">
        <v>392</v>
      </c>
      <c r="B215" s="49" t="s">
        <v>29</v>
      </c>
      <c r="C215" s="50" t="s">
        <v>393</v>
      </c>
      <c r="D215" s="51">
        <v>1500</v>
      </c>
      <c r="E215" s="51">
        <v>1500</v>
      </c>
      <c r="F215" s="43" t="str">
        <f t="shared" si="2"/>
        <v>-</v>
      </c>
      <c r="G215" s="29"/>
    </row>
    <row r="216" spans="1:7" ht="84" x14ac:dyDescent="0.2">
      <c r="A216" s="48" t="s">
        <v>394</v>
      </c>
      <c r="B216" s="49" t="s">
        <v>29</v>
      </c>
      <c r="C216" s="50" t="s">
        <v>395</v>
      </c>
      <c r="D216" s="51">
        <v>26400</v>
      </c>
      <c r="E216" s="51">
        <v>10976.02</v>
      </c>
      <c r="F216" s="43">
        <f t="shared" ref="F216:F279" si="3">IF(OR(D216="-",IF(E216="-",0,E216)&gt;=IF(D216="-",0,D216)),"-",IF(D216="-",0,D216)-IF(E216="-",0,E216))</f>
        <v>15423.98</v>
      </c>
      <c r="G216" s="29"/>
    </row>
    <row r="217" spans="1:7" ht="84" x14ac:dyDescent="0.2">
      <c r="A217" s="48" t="s">
        <v>394</v>
      </c>
      <c r="B217" s="49" t="s">
        <v>29</v>
      </c>
      <c r="C217" s="50" t="s">
        <v>396</v>
      </c>
      <c r="D217" s="51">
        <v>475600</v>
      </c>
      <c r="E217" s="51">
        <v>198067.94</v>
      </c>
      <c r="F217" s="43">
        <f t="shared" si="3"/>
        <v>277532.06</v>
      </c>
      <c r="G217" s="29"/>
    </row>
    <row r="218" spans="1:7" ht="96" x14ac:dyDescent="0.2">
      <c r="A218" s="48" t="s">
        <v>397</v>
      </c>
      <c r="B218" s="49" t="s">
        <v>29</v>
      </c>
      <c r="C218" s="50" t="s">
        <v>398</v>
      </c>
      <c r="D218" s="51" t="s">
        <v>44</v>
      </c>
      <c r="E218" s="51">
        <v>1356.02</v>
      </c>
      <c r="F218" s="43" t="str">
        <f t="shared" si="3"/>
        <v>-</v>
      </c>
      <c r="G218" s="29"/>
    </row>
    <row r="219" spans="1:7" ht="48" x14ac:dyDescent="0.2">
      <c r="A219" s="48" t="s">
        <v>399</v>
      </c>
      <c r="B219" s="49" t="s">
        <v>29</v>
      </c>
      <c r="C219" s="50" t="s">
        <v>400</v>
      </c>
      <c r="D219" s="51" t="s">
        <v>44</v>
      </c>
      <c r="E219" s="51">
        <v>1356.02</v>
      </c>
      <c r="F219" s="43" t="str">
        <f t="shared" si="3"/>
        <v>-</v>
      </c>
      <c r="G219" s="29"/>
    </row>
    <row r="220" spans="1:7" ht="72" x14ac:dyDescent="0.2">
      <c r="A220" s="48" t="s">
        <v>401</v>
      </c>
      <c r="B220" s="49" t="s">
        <v>29</v>
      </c>
      <c r="C220" s="50" t="s">
        <v>402</v>
      </c>
      <c r="D220" s="51" t="s">
        <v>44</v>
      </c>
      <c r="E220" s="51">
        <v>1049.3599999999999</v>
      </c>
      <c r="F220" s="43" t="str">
        <f t="shared" si="3"/>
        <v>-</v>
      </c>
      <c r="G220" s="29"/>
    </row>
    <row r="221" spans="1:7" ht="72" x14ac:dyDescent="0.2">
      <c r="A221" s="48" t="s">
        <v>401</v>
      </c>
      <c r="B221" s="49" t="s">
        <v>29</v>
      </c>
      <c r="C221" s="50" t="s">
        <v>403</v>
      </c>
      <c r="D221" s="51" t="s">
        <v>44</v>
      </c>
      <c r="E221" s="51">
        <v>306.66000000000003</v>
      </c>
      <c r="F221" s="43" t="str">
        <f t="shared" si="3"/>
        <v>-</v>
      </c>
      <c r="G221" s="29"/>
    </row>
    <row r="222" spans="1:7" ht="24" x14ac:dyDescent="0.2">
      <c r="A222" s="48" t="s">
        <v>404</v>
      </c>
      <c r="B222" s="49" t="s">
        <v>29</v>
      </c>
      <c r="C222" s="50" t="s">
        <v>405</v>
      </c>
      <c r="D222" s="51" t="s">
        <v>44</v>
      </c>
      <c r="E222" s="51">
        <v>455147.94</v>
      </c>
      <c r="F222" s="43" t="str">
        <f t="shared" si="3"/>
        <v>-</v>
      </c>
      <c r="G222" s="29"/>
    </row>
    <row r="223" spans="1:7" ht="84" x14ac:dyDescent="0.2">
      <c r="A223" s="48" t="s">
        <v>406</v>
      </c>
      <c r="B223" s="49" t="s">
        <v>29</v>
      </c>
      <c r="C223" s="50" t="s">
        <v>407</v>
      </c>
      <c r="D223" s="51" t="s">
        <v>44</v>
      </c>
      <c r="E223" s="51">
        <v>5700</v>
      </c>
      <c r="F223" s="43" t="str">
        <f t="shared" si="3"/>
        <v>-</v>
      </c>
      <c r="G223" s="29"/>
    </row>
    <row r="224" spans="1:7" ht="60" x14ac:dyDescent="0.2">
      <c r="A224" s="48" t="s">
        <v>408</v>
      </c>
      <c r="B224" s="49" t="s">
        <v>29</v>
      </c>
      <c r="C224" s="50" t="s">
        <v>409</v>
      </c>
      <c r="D224" s="51" t="s">
        <v>44</v>
      </c>
      <c r="E224" s="51">
        <v>5700</v>
      </c>
      <c r="F224" s="43" t="str">
        <f t="shared" si="3"/>
        <v>-</v>
      </c>
      <c r="G224" s="29"/>
    </row>
    <row r="225" spans="1:7" ht="60" x14ac:dyDescent="0.2">
      <c r="A225" s="48" t="s">
        <v>410</v>
      </c>
      <c r="B225" s="49" t="s">
        <v>29</v>
      </c>
      <c r="C225" s="50" t="s">
        <v>411</v>
      </c>
      <c r="D225" s="51" t="s">
        <v>44</v>
      </c>
      <c r="E225" s="51">
        <v>449447.94</v>
      </c>
      <c r="F225" s="43" t="str">
        <f t="shared" si="3"/>
        <v>-</v>
      </c>
      <c r="G225" s="29"/>
    </row>
    <row r="226" spans="1:7" ht="60" x14ac:dyDescent="0.2">
      <c r="A226" s="48" t="s">
        <v>412</v>
      </c>
      <c r="B226" s="49" t="s">
        <v>29</v>
      </c>
      <c r="C226" s="50" t="s">
        <v>413</v>
      </c>
      <c r="D226" s="51" t="s">
        <v>44</v>
      </c>
      <c r="E226" s="51">
        <v>449447.94</v>
      </c>
      <c r="F226" s="43" t="str">
        <f t="shared" si="3"/>
        <v>-</v>
      </c>
      <c r="G226" s="29"/>
    </row>
    <row r="227" spans="1:7" ht="132" x14ac:dyDescent="0.2">
      <c r="A227" s="48" t="s">
        <v>414</v>
      </c>
      <c r="B227" s="49" t="s">
        <v>29</v>
      </c>
      <c r="C227" s="50" t="s">
        <v>415</v>
      </c>
      <c r="D227" s="51" t="s">
        <v>44</v>
      </c>
      <c r="E227" s="51">
        <v>449447.94</v>
      </c>
      <c r="F227" s="43" t="str">
        <f t="shared" si="3"/>
        <v>-</v>
      </c>
      <c r="G227" s="29"/>
    </row>
    <row r="228" spans="1:7" x14ac:dyDescent="0.2">
      <c r="A228" s="48" t="s">
        <v>416</v>
      </c>
      <c r="B228" s="49" t="s">
        <v>29</v>
      </c>
      <c r="C228" s="50" t="s">
        <v>417</v>
      </c>
      <c r="D228" s="51">
        <v>19595.73</v>
      </c>
      <c r="E228" s="51">
        <v>19595.73</v>
      </c>
      <c r="F228" s="43" t="str">
        <f t="shared" si="3"/>
        <v>-</v>
      </c>
      <c r="G228" s="29"/>
    </row>
    <row r="229" spans="1:7" ht="156" x14ac:dyDescent="0.2">
      <c r="A229" s="48" t="s">
        <v>418</v>
      </c>
      <c r="B229" s="49" t="s">
        <v>29</v>
      </c>
      <c r="C229" s="50" t="s">
        <v>419</v>
      </c>
      <c r="D229" s="51">
        <v>19595.73</v>
      </c>
      <c r="E229" s="51">
        <v>19595.73</v>
      </c>
      <c r="F229" s="43" t="str">
        <f t="shared" si="3"/>
        <v>-</v>
      </c>
      <c r="G229" s="29"/>
    </row>
    <row r="230" spans="1:7" s="38" customFormat="1" x14ac:dyDescent="0.2">
      <c r="A230" s="44" t="s">
        <v>420</v>
      </c>
      <c r="B230" s="45" t="s">
        <v>29</v>
      </c>
      <c r="C230" s="46" t="s">
        <v>421</v>
      </c>
      <c r="D230" s="47" t="s">
        <v>44</v>
      </c>
      <c r="E230" s="47">
        <v>-350</v>
      </c>
      <c r="F230" s="36" t="str">
        <f t="shared" si="3"/>
        <v>-</v>
      </c>
      <c r="G230" s="37"/>
    </row>
    <row r="231" spans="1:7" x14ac:dyDescent="0.2">
      <c r="A231" s="48" t="s">
        <v>422</v>
      </c>
      <c r="B231" s="49" t="s">
        <v>29</v>
      </c>
      <c r="C231" s="50" t="s">
        <v>423</v>
      </c>
      <c r="D231" s="51" t="s">
        <v>44</v>
      </c>
      <c r="E231" s="51">
        <v>-350</v>
      </c>
      <c r="F231" s="43" t="str">
        <f t="shared" si="3"/>
        <v>-</v>
      </c>
      <c r="G231" s="29"/>
    </row>
    <row r="232" spans="1:7" ht="24" x14ac:dyDescent="0.2">
      <c r="A232" s="48" t="s">
        <v>424</v>
      </c>
      <c r="B232" s="49" t="s">
        <v>29</v>
      </c>
      <c r="C232" s="50" t="s">
        <v>425</v>
      </c>
      <c r="D232" s="51" t="s">
        <v>44</v>
      </c>
      <c r="E232" s="51">
        <v>-350</v>
      </c>
      <c r="F232" s="43" t="str">
        <f t="shared" si="3"/>
        <v>-</v>
      </c>
      <c r="G232" s="29"/>
    </row>
    <row r="233" spans="1:7" s="38" customFormat="1" x14ac:dyDescent="0.2">
      <c r="A233" s="44" t="s">
        <v>426</v>
      </c>
      <c r="B233" s="45" t="s">
        <v>29</v>
      </c>
      <c r="C233" s="46" t="s">
        <v>427</v>
      </c>
      <c r="D233" s="47">
        <v>2218365124.27</v>
      </c>
      <c r="E233" s="47">
        <v>1484657049.3199999</v>
      </c>
      <c r="F233" s="36">
        <f t="shared" si="3"/>
        <v>733708074.95000005</v>
      </c>
      <c r="G233" s="37"/>
    </row>
    <row r="234" spans="1:7" ht="36" x14ac:dyDescent="0.2">
      <c r="A234" s="48" t="s">
        <v>428</v>
      </c>
      <c r="B234" s="49" t="s">
        <v>29</v>
      </c>
      <c r="C234" s="50" t="s">
        <v>429</v>
      </c>
      <c r="D234" s="51">
        <v>2218365124.27</v>
      </c>
      <c r="E234" s="51">
        <v>1480859851.0799999</v>
      </c>
      <c r="F234" s="43">
        <f t="shared" si="3"/>
        <v>737505273.19000006</v>
      </c>
      <c r="G234" s="29"/>
    </row>
    <row r="235" spans="1:7" s="38" customFormat="1" ht="24" x14ac:dyDescent="0.2">
      <c r="A235" s="44" t="s">
        <v>430</v>
      </c>
      <c r="B235" s="45" t="s">
        <v>29</v>
      </c>
      <c r="C235" s="46" t="s">
        <v>431</v>
      </c>
      <c r="D235" s="47">
        <v>216409900</v>
      </c>
      <c r="E235" s="47">
        <v>129845940</v>
      </c>
      <c r="F235" s="36">
        <f t="shared" si="3"/>
        <v>86563960</v>
      </c>
      <c r="G235" s="37"/>
    </row>
    <row r="236" spans="1:7" x14ac:dyDescent="0.2">
      <c r="A236" s="48" t="s">
        <v>432</v>
      </c>
      <c r="B236" s="49" t="s">
        <v>29</v>
      </c>
      <c r="C236" s="50" t="s">
        <v>433</v>
      </c>
      <c r="D236" s="51">
        <v>216409900</v>
      </c>
      <c r="E236" s="51">
        <v>129845940</v>
      </c>
      <c r="F236" s="43">
        <f t="shared" si="3"/>
        <v>86563960</v>
      </c>
      <c r="G236" s="29"/>
    </row>
    <row r="237" spans="1:7" ht="36" x14ac:dyDescent="0.2">
      <c r="A237" s="48" t="s">
        <v>434</v>
      </c>
      <c r="B237" s="49" t="s">
        <v>29</v>
      </c>
      <c r="C237" s="50" t="s">
        <v>435</v>
      </c>
      <c r="D237" s="51">
        <v>216409900</v>
      </c>
      <c r="E237" s="51">
        <v>129845940</v>
      </c>
      <c r="F237" s="43">
        <f t="shared" si="3"/>
        <v>86563960</v>
      </c>
      <c r="G237" s="29"/>
    </row>
    <row r="238" spans="1:7" s="38" customFormat="1" ht="24" x14ac:dyDescent="0.2">
      <c r="A238" s="44" t="s">
        <v>436</v>
      </c>
      <c r="B238" s="45" t="s">
        <v>29</v>
      </c>
      <c r="C238" s="46" t="s">
        <v>437</v>
      </c>
      <c r="D238" s="47">
        <v>164651599.75999999</v>
      </c>
      <c r="E238" s="47">
        <v>54753883.130000003</v>
      </c>
      <c r="F238" s="36">
        <f t="shared" si="3"/>
        <v>109897716.63</v>
      </c>
      <c r="G238" s="37"/>
    </row>
    <row r="239" spans="1:7" ht="72" x14ac:dyDescent="0.2">
      <c r="A239" s="48" t="s">
        <v>438</v>
      </c>
      <c r="B239" s="49" t="s">
        <v>29</v>
      </c>
      <c r="C239" s="50" t="s">
        <v>439</v>
      </c>
      <c r="D239" s="51">
        <v>31283422.199999999</v>
      </c>
      <c r="E239" s="51" t="s">
        <v>44</v>
      </c>
      <c r="F239" s="43">
        <f t="shared" si="3"/>
        <v>31283422.199999999</v>
      </c>
      <c r="G239" s="29"/>
    </row>
    <row r="240" spans="1:7" ht="84" x14ac:dyDescent="0.2">
      <c r="A240" s="48" t="s">
        <v>440</v>
      </c>
      <c r="B240" s="49" t="s">
        <v>29</v>
      </c>
      <c r="C240" s="50" t="s">
        <v>441</v>
      </c>
      <c r="D240" s="51">
        <v>31283422.199999999</v>
      </c>
      <c r="E240" s="51" t="s">
        <v>44</v>
      </c>
      <c r="F240" s="43">
        <f t="shared" si="3"/>
        <v>31283422.199999999</v>
      </c>
      <c r="G240" s="29"/>
    </row>
    <row r="241" spans="1:7" x14ac:dyDescent="0.2">
      <c r="A241" s="48" t="s">
        <v>442</v>
      </c>
      <c r="B241" s="49" t="s">
        <v>29</v>
      </c>
      <c r="C241" s="50" t="s">
        <v>443</v>
      </c>
      <c r="D241" s="51">
        <v>7332100</v>
      </c>
      <c r="E241" s="51">
        <v>3861000</v>
      </c>
      <c r="F241" s="43">
        <f t="shared" si="3"/>
        <v>3471100</v>
      </c>
      <c r="G241" s="29"/>
    </row>
    <row r="242" spans="1:7" ht="24" x14ac:dyDescent="0.2">
      <c r="A242" s="48" t="s">
        <v>444</v>
      </c>
      <c r="B242" s="49" t="s">
        <v>29</v>
      </c>
      <c r="C242" s="50" t="s">
        <v>445</v>
      </c>
      <c r="D242" s="51">
        <v>7332100</v>
      </c>
      <c r="E242" s="51">
        <v>3861000</v>
      </c>
      <c r="F242" s="43">
        <f t="shared" si="3"/>
        <v>3471100</v>
      </c>
      <c r="G242" s="29"/>
    </row>
    <row r="243" spans="1:7" ht="36" x14ac:dyDescent="0.2">
      <c r="A243" s="48" t="s">
        <v>446</v>
      </c>
      <c r="B243" s="49" t="s">
        <v>29</v>
      </c>
      <c r="C243" s="50" t="s">
        <v>447</v>
      </c>
      <c r="D243" s="51" t="s">
        <v>44</v>
      </c>
      <c r="E243" s="51">
        <v>1529747.97</v>
      </c>
      <c r="F243" s="43" t="str">
        <f t="shared" si="3"/>
        <v>-</v>
      </c>
      <c r="G243" s="29"/>
    </row>
    <row r="244" spans="1:7" ht="35.25" customHeight="1" x14ac:dyDescent="0.2">
      <c r="A244" s="48" t="s">
        <v>448</v>
      </c>
      <c r="B244" s="49" t="s">
        <v>29</v>
      </c>
      <c r="C244" s="50" t="s">
        <v>449</v>
      </c>
      <c r="D244" s="51" t="s">
        <v>44</v>
      </c>
      <c r="E244" s="51">
        <v>1529747.97</v>
      </c>
      <c r="F244" s="43" t="str">
        <f t="shared" si="3"/>
        <v>-</v>
      </c>
      <c r="G244" s="29"/>
    </row>
    <row r="245" spans="1:7" ht="24" x14ac:dyDescent="0.2">
      <c r="A245" s="48" t="s">
        <v>450</v>
      </c>
      <c r="B245" s="49" t="s">
        <v>29</v>
      </c>
      <c r="C245" s="50" t="s">
        <v>451</v>
      </c>
      <c r="D245" s="51">
        <v>99221370</v>
      </c>
      <c r="E245" s="51">
        <v>37097565</v>
      </c>
      <c r="F245" s="43">
        <f t="shared" si="3"/>
        <v>62123805</v>
      </c>
      <c r="G245" s="29"/>
    </row>
    <row r="246" spans="1:7" ht="26.25" customHeight="1" x14ac:dyDescent="0.2">
      <c r="A246" s="48" t="s">
        <v>452</v>
      </c>
      <c r="B246" s="49" t="s">
        <v>29</v>
      </c>
      <c r="C246" s="50" t="s">
        <v>453</v>
      </c>
      <c r="D246" s="51">
        <v>99221370</v>
      </c>
      <c r="E246" s="51">
        <v>37097565</v>
      </c>
      <c r="F246" s="43">
        <f t="shared" si="3"/>
        <v>62123805</v>
      </c>
      <c r="G246" s="29"/>
    </row>
    <row r="247" spans="1:7" ht="25.5" customHeight="1" x14ac:dyDescent="0.2">
      <c r="A247" s="48" t="s">
        <v>454</v>
      </c>
      <c r="B247" s="49" t="s">
        <v>29</v>
      </c>
      <c r="C247" s="50" t="s">
        <v>455</v>
      </c>
      <c r="D247" s="51">
        <v>55400</v>
      </c>
      <c r="E247" s="51" t="s">
        <v>44</v>
      </c>
      <c r="F247" s="43">
        <f t="shared" si="3"/>
        <v>55400</v>
      </c>
      <c r="G247" s="29"/>
    </row>
    <row r="248" spans="1:7" ht="36" x14ac:dyDescent="0.2">
      <c r="A248" s="48" t="s">
        <v>456</v>
      </c>
      <c r="B248" s="49" t="s">
        <v>29</v>
      </c>
      <c r="C248" s="50" t="s">
        <v>457</v>
      </c>
      <c r="D248" s="51">
        <v>55400</v>
      </c>
      <c r="E248" s="51" t="s">
        <v>44</v>
      </c>
      <c r="F248" s="43">
        <f t="shared" si="3"/>
        <v>55400</v>
      </c>
      <c r="G248" s="29"/>
    </row>
    <row r="249" spans="1:7" x14ac:dyDescent="0.2">
      <c r="A249" s="48" t="s">
        <v>458</v>
      </c>
      <c r="B249" s="49" t="s">
        <v>29</v>
      </c>
      <c r="C249" s="50" t="s">
        <v>459</v>
      </c>
      <c r="D249" s="51">
        <v>26759307.559999999</v>
      </c>
      <c r="E249" s="51">
        <v>12265570.16</v>
      </c>
      <c r="F249" s="43">
        <f t="shared" si="3"/>
        <v>14493737.399999999</v>
      </c>
      <c r="G249" s="29"/>
    </row>
    <row r="250" spans="1:7" x14ac:dyDescent="0.2">
      <c r="A250" s="48" t="s">
        <v>460</v>
      </c>
      <c r="B250" s="49" t="s">
        <v>29</v>
      </c>
      <c r="C250" s="50" t="s">
        <v>461</v>
      </c>
      <c r="D250" s="51">
        <v>3519100</v>
      </c>
      <c r="E250" s="51">
        <v>1370524</v>
      </c>
      <c r="F250" s="43">
        <f t="shared" si="3"/>
        <v>2148576</v>
      </c>
      <c r="G250" s="29"/>
    </row>
    <row r="251" spans="1:7" x14ac:dyDescent="0.2">
      <c r="A251" s="48" t="s">
        <v>460</v>
      </c>
      <c r="B251" s="49" t="s">
        <v>29</v>
      </c>
      <c r="C251" s="50" t="s">
        <v>462</v>
      </c>
      <c r="D251" s="51">
        <v>23240207.559999999</v>
      </c>
      <c r="E251" s="51">
        <v>10895046.16</v>
      </c>
      <c r="F251" s="43">
        <f t="shared" si="3"/>
        <v>12345161.399999999</v>
      </c>
      <c r="G251" s="29"/>
    </row>
    <row r="252" spans="1:7" s="38" customFormat="1" ht="24" x14ac:dyDescent="0.2">
      <c r="A252" s="44" t="s">
        <v>463</v>
      </c>
      <c r="B252" s="45" t="s">
        <v>29</v>
      </c>
      <c r="C252" s="46" t="s">
        <v>464</v>
      </c>
      <c r="D252" s="47">
        <v>1832665655.51</v>
      </c>
      <c r="E252" s="47">
        <v>1293414379.2</v>
      </c>
      <c r="F252" s="36">
        <f t="shared" si="3"/>
        <v>539251276.30999994</v>
      </c>
      <c r="G252" s="37"/>
    </row>
    <row r="253" spans="1:7" ht="36" x14ac:dyDescent="0.2">
      <c r="A253" s="48" t="s">
        <v>465</v>
      </c>
      <c r="B253" s="49" t="s">
        <v>29</v>
      </c>
      <c r="C253" s="50" t="s">
        <v>466</v>
      </c>
      <c r="D253" s="51">
        <v>1612799406</v>
      </c>
      <c r="E253" s="51">
        <v>1138535149.5</v>
      </c>
      <c r="F253" s="43">
        <f t="shared" si="3"/>
        <v>474264256.5</v>
      </c>
      <c r="G253" s="29"/>
    </row>
    <row r="254" spans="1:7" ht="36" x14ac:dyDescent="0.2">
      <c r="A254" s="48" t="s">
        <v>467</v>
      </c>
      <c r="B254" s="49" t="s">
        <v>29</v>
      </c>
      <c r="C254" s="50" t="s">
        <v>468</v>
      </c>
      <c r="D254" s="51">
        <v>43369906</v>
      </c>
      <c r="E254" s="51">
        <v>20244106.5</v>
      </c>
      <c r="F254" s="43">
        <f t="shared" si="3"/>
        <v>23125799.5</v>
      </c>
      <c r="G254" s="29"/>
    </row>
    <row r="255" spans="1:7" ht="36" x14ac:dyDescent="0.2">
      <c r="A255" s="48" t="s">
        <v>467</v>
      </c>
      <c r="B255" s="49" t="s">
        <v>29</v>
      </c>
      <c r="C255" s="50" t="s">
        <v>469</v>
      </c>
      <c r="D255" s="51">
        <v>190705800</v>
      </c>
      <c r="E255" s="51">
        <v>114445560</v>
      </c>
      <c r="F255" s="43">
        <f t="shared" si="3"/>
        <v>76260240</v>
      </c>
      <c r="G255" s="29"/>
    </row>
    <row r="256" spans="1:7" ht="36" x14ac:dyDescent="0.2">
      <c r="A256" s="48" t="s">
        <v>467</v>
      </c>
      <c r="B256" s="49" t="s">
        <v>29</v>
      </c>
      <c r="C256" s="50" t="s">
        <v>470</v>
      </c>
      <c r="D256" s="51">
        <v>1378723700</v>
      </c>
      <c r="E256" s="51">
        <v>1003845483</v>
      </c>
      <c r="F256" s="43">
        <f t="shared" si="3"/>
        <v>374878217</v>
      </c>
      <c r="G256" s="29"/>
    </row>
    <row r="257" spans="1:7" ht="48" x14ac:dyDescent="0.2">
      <c r="A257" s="48" t="s">
        <v>471</v>
      </c>
      <c r="B257" s="49" t="s">
        <v>29</v>
      </c>
      <c r="C257" s="50" t="s">
        <v>472</v>
      </c>
      <c r="D257" s="51">
        <v>51132000</v>
      </c>
      <c r="E257" s="51">
        <v>26000000</v>
      </c>
      <c r="F257" s="43">
        <f t="shared" si="3"/>
        <v>25132000</v>
      </c>
      <c r="G257" s="29"/>
    </row>
    <row r="258" spans="1:7" ht="60" x14ac:dyDescent="0.2">
      <c r="A258" s="48" t="s">
        <v>473</v>
      </c>
      <c r="B258" s="49" t="s">
        <v>29</v>
      </c>
      <c r="C258" s="50" t="s">
        <v>474</v>
      </c>
      <c r="D258" s="51">
        <v>51132000</v>
      </c>
      <c r="E258" s="51">
        <v>26000000</v>
      </c>
      <c r="F258" s="43">
        <f t="shared" si="3"/>
        <v>25132000</v>
      </c>
      <c r="G258" s="29"/>
    </row>
    <row r="259" spans="1:7" ht="60" x14ac:dyDescent="0.2">
      <c r="A259" s="48" t="s">
        <v>475</v>
      </c>
      <c r="B259" s="49" t="s">
        <v>29</v>
      </c>
      <c r="C259" s="50" t="s">
        <v>476</v>
      </c>
      <c r="D259" s="51">
        <v>47611381</v>
      </c>
      <c r="E259" s="51">
        <v>47611381</v>
      </c>
      <c r="F259" s="43" t="str">
        <f t="shared" si="3"/>
        <v>-</v>
      </c>
      <c r="G259" s="29"/>
    </row>
    <row r="260" spans="1:7" ht="60" x14ac:dyDescent="0.2">
      <c r="A260" s="48" t="s">
        <v>477</v>
      </c>
      <c r="B260" s="49" t="s">
        <v>29</v>
      </c>
      <c r="C260" s="50" t="s">
        <v>478</v>
      </c>
      <c r="D260" s="51">
        <v>47611381</v>
      </c>
      <c r="E260" s="51">
        <v>47611381</v>
      </c>
      <c r="F260" s="43" t="str">
        <f t="shared" si="3"/>
        <v>-</v>
      </c>
      <c r="G260" s="29"/>
    </row>
    <row r="261" spans="1:7" ht="48" x14ac:dyDescent="0.2">
      <c r="A261" s="48" t="s">
        <v>479</v>
      </c>
      <c r="B261" s="49" t="s">
        <v>29</v>
      </c>
      <c r="C261" s="50" t="s">
        <v>480</v>
      </c>
      <c r="D261" s="51">
        <v>31700</v>
      </c>
      <c r="E261" s="51">
        <v>31700</v>
      </c>
      <c r="F261" s="43" t="str">
        <f t="shared" si="3"/>
        <v>-</v>
      </c>
      <c r="G261" s="29"/>
    </row>
    <row r="262" spans="1:7" ht="60" x14ac:dyDescent="0.2">
      <c r="A262" s="48" t="s">
        <v>481</v>
      </c>
      <c r="B262" s="49" t="s">
        <v>29</v>
      </c>
      <c r="C262" s="50" t="s">
        <v>482</v>
      </c>
      <c r="D262" s="51">
        <v>31700</v>
      </c>
      <c r="E262" s="51">
        <v>31700</v>
      </c>
      <c r="F262" s="43" t="str">
        <f t="shared" si="3"/>
        <v>-</v>
      </c>
      <c r="G262" s="29"/>
    </row>
    <row r="263" spans="1:7" ht="60" x14ac:dyDescent="0.2">
      <c r="A263" s="48" t="s">
        <v>483</v>
      </c>
      <c r="B263" s="49" t="s">
        <v>29</v>
      </c>
      <c r="C263" s="50" t="s">
        <v>484</v>
      </c>
      <c r="D263" s="51">
        <v>3197848.51</v>
      </c>
      <c r="E263" s="51">
        <v>2131986.16</v>
      </c>
      <c r="F263" s="43">
        <f t="shared" si="3"/>
        <v>1065862.3499999996</v>
      </c>
      <c r="G263" s="29"/>
    </row>
    <row r="264" spans="1:7" ht="60" x14ac:dyDescent="0.2">
      <c r="A264" s="48" t="s">
        <v>485</v>
      </c>
      <c r="B264" s="49" t="s">
        <v>29</v>
      </c>
      <c r="C264" s="50" t="s">
        <v>486</v>
      </c>
      <c r="D264" s="51">
        <v>3197848.51</v>
      </c>
      <c r="E264" s="51">
        <v>2131986.16</v>
      </c>
      <c r="F264" s="43">
        <f t="shared" si="3"/>
        <v>1065862.3499999996</v>
      </c>
      <c r="G264" s="29"/>
    </row>
    <row r="265" spans="1:7" ht="108" x14ac:dyDescent="0.2">
      <c r="A265" s="48" t="s">
        <v>487</v>
      </c>
      <c r="B265" s="49" t="s">
        <v>29</v>
      </c>
      <c r="C265" s="50" t="s">
        <v>488</v>
      </c>
      <c r="D265" s="51">
        <v>49996800</v>
      </c>
      <c r="E265" s="51">
        <v>33018720</v>
      </c>
      <c r="F265" s="43">
        <f t="shared" si="3"/>
        <v>16978080</v>
      </c>
      <c r="G265" s="29"/>
    </row>
    <row r="266" spans="1:7" ht="108" x14ac:dyDescent="0.2">
      <c r="A266" s="48" t="s">
        <v>489</v>
      </c>
      <c r="B266" s="49" t="s">
        <v>29</v>
      </c>
      <c r="C266" s="50" t="s">
        <v>490</v>
      </c>
      <c r="D266" s="51">
        <v>49996800</v>
      </c>
      <c r="E266" s="51">
        <v>33018720</v>
      </c>
      <c r="F266" s="43">
        <f t="shared" si="3"/>
        <v>16978080</v>
      </c>
      <c r="G266" s="29"/>
    </row>
    <row r="267" spans="1:7" ht="60" x14ac:dyDescent="0.2">
      <c r="A267" s="48" t="s">
        <v>491</v>
      </c>
      <c r="B267" s="49" t="s">
        <v>29</v>
      </c>
      <c r="C267" s="50" t="s">
        <v>492</v>
      </c>
      <c r="D267" s="51">
        <v>61476420</v>
      </c>
      <c r="E267" s="51">
        <v>41495420</v>
      </c>
      <c r="F267" s="43">
        <f t="shared" si="3"/>
        <v>19981000</v>
      </c>
      <c r="G267" s="29"/>
    </row>
    <row r="268" spans="1:7" ht="60" x14ac:dyDescent="0.2">
      <c r="A268" s="48" t="s">
        <v>493</v>
      </c>
      <c r="B268" s="49" t="s">
        <v>29</v>
      </c>
      <c r="C268" s="50" t="s">
        <v>494</v>
      </c>
      <c r="D268" s="51">
        <v>61476420</v>
      </c>
      <c r="E268" s="51">
        <v>41495420</v>
      </c>
      <c r="F268" s="43">
        <f t="shared" si="3"/>
        <v>19981000</v>
      </c>
      <c r="G268" s="29"/>
    </row>
    <row r="269" spans="1:7" ht="24" x14ac:dyDescent="0.2">
      <c r="A269" s="48" t="s">
        <v>495</v>
      </c>
      <c r="B269" s="49" t="s">
        <v>29</v>
      </c>
      <c r="C269" s="50" t="s">
        <v>496</v>
      </c>
      <c r="D269" s="51">
        <v>4857700</v>
      </c>
      <c r="E269" s="51">
        <v>3548422.54</v>
      </c>
      <c r="F269" s="43">
        <f t="shared" si="3"/>
        <v>1309277.46</v>
      </c>
      <c r="G269" s="29"/>
    </row>
    <row r="270" spans="1:7" ht="36" x14ac:dyDescent="0.2">
      <c r="A270" s="48" t="s">
        <v>497</v>
      </c>
      <c r="B270" s="49" t="s">
        <v>29</v>
      </c>
      <c r="C270" s="50" t="s">
        <v>498</v>
      </c>
      <c r="D270" s="51">
        <v>4857700</v>
      </c>
      <c r="E270" s="51">
        <v>3548422.54</v>
      </c>
      <c r="F270" s="43">
        <f t="shared" si="3"/>
        <v>1309277.46</v>
      </c>
      <c r="G270" s="29"/>
    </row>
    <row r="271" spans="1:7" x14ac:dyDescent="0.2">
      <c r="A271" s="48" t="s">
        <v>499</v>
      </c>
      <c r="B271" s="49" t="s">
        <v>29</v>
      </c>
      <c r="C271" s="50" t="s">
        <v>500</v>
      </c>
      <c r="D271" s="51">
        <v>1562400</v>
      </c>
      <c r="E271" s="51">
        <v>1041600</v>
      </c>
      <c r="F271" s="43">
        <f t="shared" si="3"/>
        <v>520800</v>
      </c>
      <c r="G271" s="29"/>
    </row>
    <row r="272" spans="1:7" x14ac:dyDescent="0.2">
      <c r="A272" s="48" t="s">
        <v>501</v>
      </c>
      <c r="B272" s="49" t="s">
        <v>29</v>
      </c>
      <c r="C272" s="50" t="s">
        <v>502</v>
      </c>
      <c r="D272" s="51">
        <v>1562400</v>
      </c>
      <c r="E272" s="51">
        <v>1041600</v>
      </c>
      <c r="F272" s="43">
        <f t="shared" si="3"/>
        <v>520800</v>
      </c>
      <c r="G272" s="29"/>
    </row>
    <row r="273" spans="1:7" s="38" customFormat="1" x14ac:dyDescent="0.2">
      <c r="A273" s="44" t="s">
        <v>503</v>
      </c>
      <c r="B273" s="45" t="s">
        <v>29</v>
      </c>
      <c r="C273" s="46" t="s">
        <v>504</v>
      </c>
      <c r="D273" s="47">
        <v>4637969</v>
      </c>
      <c r="E273" s="47">
        <v>2845648.75</v>
      </c>
      <c r="F273" s="36">
        <f t="shared" si="3"/>
        <v>1792320.25</v>
      </c>
      <c r="G273" s="37"/>
    </row>
    <row r="274" spans="1:7" ht="48" x14ac:dyDescent="0.2">
      <c r="A274" s="48" t="s">
        <v>505</v>
      </c>
      <c r="B274" s="49" t="s">
        <v>29</v>
      </c>
      <c r="C274" s="50" t="s">
        <v>506</v>
      </c>
      <c r="D274" s="51">
        <v>3848327</v>
      </c>
      <c r="E274" s="51">
        <v>2056006.75</v>
      </c>
      <c r="F274" s="43">
        <f t="shared" si="3"/>
        <v>1792320.25</v>
      </c>
      <c r="G274" s="29"/>
    </row>
    <row r="275" spans="1:7" ht="60" x14ac:dyDescent="0.2">
      <c r="A275" s="48" t="s">
        <v>507</v>
      </c>
      <c r="B275" s="49" t="s">
        <v>29</v>
      </c>
      <c r="C275" s="50" t="s">
        <v>508</v>
      </c>
      <c r="D275" s="51">
        <v>3142527</v>
      </c>
      <c r="E275" s="51">
        <v>1510256.75</v>
      </c>
      <c r="F275" s="43">
        <f t="shared" si="3"/>
        <v>1632270.25</v>
      </c>
      <c r="G275" s="29"/>
    </row>
    <row r="276" spans="1:7" ht="60" x14ac:dyDescent="0.2">
      <c r="A276" s="48" t="s">
        <v>507</v>
      </c>
      <c r="B276" s="49" t="s">
        <v>29</v>
      </c>
      <c r="C276" s="50" t="s">
        <v>509</v>
      </c>
      <c r="D276" s="51">
        <v>705800</v>
      </c>
      <c r="E276" s="51">
        <v>545750</v>
      </c>
      <c r="F276" s="43">
        <f t="shared" si="3"/>
        <v>160050</v>
      </c>
      <c r="G276" s="29"/>
    </row>
    <row r="277" spans="1:7" ht="24" x14ac:dyDescent="0.2">
      <c r="A277" s="48" t="s">
        <v>510</v>
      </c>
      <c r="B277" s="49" t="s">
        <v>29</v>
      </c>
      <c r="C277" s="50" t="s">
        <v>511</v>
      </c>
      <c r="D277" s="51">
        <v>789642</v>
      </c>
      <c r="E277" s="51">
        <v>789642</v>
      </c>
      <c r="F277" s="43" t="str">
        <f t="shared" si="3"/>
        <v>-</v>
      </c>
      <c r="G277" s="29"/>
    </row>
    <row r="278" spans="1:7" ht="24" x14ac:dyDescent="0.2">
      <c r="A278" s="48" t="s">
        <v>512</v>
      </c>
      <c r="B278" s="49" t="s">
        <v>29</v>
      </c>
      <c r="C278" s="50" t="s">
        <v>513</v>
      </c>
      <c r="D278" s="51">
        <v>789642</v>
      </c>
      <c r="E278" s="51">
        <v>789642</v>
      </c>
      <c r="F278" s="43" t="str">
        <f t="shared" si="3"/>
        <v>-</v>
      </c>
      <c r="G278" s="29"/>
    </row>
    <row r="279" spans="1:7" s="38" customFormat="1" ht="72" x14ac:dyDescent="0.2">
      <c r="A279" s="44" t="s">
        <v>514</v>
      </c>
      <c r="B279" s="45" t="s">
        <v>29</v>
      </c>
      <c r="C279" s="46" t="s">
        <v>515</v>
      </c>
      <c r="D279" s="47" t="s">
        <v>44</v>
      </c>
      <c r="E279" s="47">
        <v>20867439.18</v>
      </c>
      <c r="F279" s="36" t="str">
        <f t="shared" si="3"/>
        <v>-</v>
      </c>
      <c r="G279" s="37"/>
    </row>
    <row r="280" spans="1:7" ht="72" x14ac:dyDescent="0.2">
      <c r="A280" s="48" t="s">
        <v>516</v>
      </c>
      <c r="B280" s="49" t="s">
        <v>29</v>
      </c>
      <c r="C280" s="50" t="s">
        <v>517</v>
      </c>
      <c r="D280" s="51" t="s">
        <v>44</v>
      </c>
      <c r="E280" s="51">
        <v>20867439.18</v>
      </c>
      <c r="F280" s="43" t="str">
        <f t="shared" ref="F280:F287" si="4">IF(OR(D280="-",IF(E280="-",0,E280)&gt;=IF(D280="-",0,D280)),"-",IF(D280="-",0,D280)-IF(E280="-",0,E280))</f>
        <v>-</v>
      </c>
      <c r="G280" s="29"/>
    </row>
    <row r="281" spans="1:7" ht="72" x14ac:dyDescent="0.2">
      <c r="A281" s="48" t="s">
        <v>518</v>
      </c>
      <c r="B281" s="49" t="s">
        <v>29</v>
      </c>
      <c r="C281" s="50" t="s">
        <v>519</v>
      </c>
      <c r="D281" s="51" t="s">
        <v>44</v>
      </c>
      <c r="E281" s="51">
        <v>20867439.18</v>
      </c>
      <c r="F281" s="43" t="str">
        <f t="shared" si="4"/>
        <v>-</v>
      </c>
      <c r="G281" s="29"/>
    </row>
    <row r="282" spans="1:7" ht="48" x14ac:dyDescent="0.2">
      <c r="A282" s="48" t="s">
        <v>520</v>
      </c>
      <c r="B282" s="49" t="s">
        <v>29</v>
      </c>
      <c r="C282" s="50" t="s">
        <v>521</v>
      </c>
      <c r="D282" s="51" t="s">
        <v>44</v>
      </c>
      <c r="E282" s="51">
        <v>20867439.18</v>
      </c>
      <c r="F282" s="43" t="str">
        <f t="shared" si="4"/>
        <v>-</v>
      </c>
      <c r="G282" s="29"/>
    </row>
    <row r="283" spans="1:7" s="38" customFormat="1" ht="48" x14ac:dyDescent="0.2">
      <c r="A283" s="44" t="s">
        <v>522</v>
      </c>
      <c r="B283" s="45" t="s">
        <v>29</v>
      </c>
      <c r="C283" s="46" t="s">
        <v>523</v>
      </c>
      <c r="D283" s="47" t="s">
        <v>44</v>
      </c>
      <c r="E283" s="47">
        <v>-17070240.939999998</v>
      </c>
      <c r="F283" s="36" t="str">
        <f t="shared" si="4"/>
        <v>-</v>
      </c>
      <c r="G283" s="37"/>
    </row>
    <row r="284" spans="1:7" ht="48" x14ac:dyDescent="0.2">
      <c r="A284" s="48" t="s">
        <v>524</v>
      </c>
      <c r="B284" s="49" t="s">
        <v>29</v>
      </c>
      <c r="C284" s="50" t="s">
        <v>525</v>
      </c>
      <c r="D284" s="51" t="s">
        <v>44</v>
      </c>
      <c r="E284" s="51">
        <v>-17070240.939999998</v>
      </c>
      <c r="F284" s="43" t="str">
        <f t="shared" si="4"/>
        <v>-</v>
      </c>
      <c r="G284" s="29"/>
    </row>
    <row r="285" spans="1:7" ht="60" x14ac:dyDescent="0.2">
      <c r="A285" s="48" t="s">
        <v>526</v>
      </c>
      <c r="B285" s="49" t="s">
        <v>29</v>
      </c>
      <c r="C285" s="50" t="s">
        <v>527</v>
      </c>
      <c r="D285" s="51" t="s">
        <v>44</v>
      </c>
      <c r="E285" s="51">
        <v>-20</v>
      </c>
      <c r="F285" s="43" t="str">
        <f t="shared" si="4"/>
        <v>-</v>
      </c>
      <c r="G285" s="29"/>
    </row>
    <row r="286" spans="1:7" ht="48" x14ac:dyDescent="0.2">
      <c r="A286" s="48" t="s">
        <v>528</v>
      </c>
      <c r="B286" s="49" t="s">
        <v>29</v>
      </c>
      <c r="C286" s="50" t="s">
        <v>529</v>
      </c>
      <c r="D286" s="51" t="s">
        <v>44</v>
      </c>
      <c r="E286" s="51">
        <v>-11290524.92</v>
      </c>
      <c r="F286" s="43" t="str">
        <f t="shared" si="4"/>
        <v>-</v>
      </c>
      <c r="G286" s="29"/>
    </row>
    <row r="287" spans="1:7" ht="48" x14ac:dyDescent="0.2">
      <c r="A287" s="48" t="s">
        <v>528</v>
      </c>
      <c r="B287" s="49" t="s">
        <v>29</v>
      </c>
      <c r="C287" s="50" t="s">
        <v>530</v>
      </c>
      <c r="D287" s="51" t="s">
        <v>44</v>
      </c>
      <c r="E287" s="51">
        <v>-5779696.0199999996</v>
      </c>
      <c r="F287" s="43" t="str">
        <f t="shared" si="4"/>
        <v>-</v>
      </c>
      <c r="G287" s="29"/>
    </row>
    <row r="288" spans="1:7" ht="15" customHeight="1" x14ac:dyDescent="0.2">
      <c r="A288" s="15"/>
      <c r="B288" s="15"/>
      <c r="C288" s="15"/>
      <c r="D288" s="15"/>
      <c r="E288" s="15"/>
      <c r="F288" s="15"/>
      <c r="G288" s="15"/>
    </row>
  </sheetData>
  <mergeCells count="12">
    <mergeCell ref="E1:F1"/>
    <mergeCell ref="E5:G5"/>
    <mergeCell ref="B14:D14"/>
    <mergeCell ref="B15:D15"/>
    <mergeCell ref="A8:D8"/>
    <mergeCell ref="A18:F18"/>
    <mergeCell ref="A19:A21"/>
    <mergeCell ref="B19:B21"/>
    <mergeCell ref="C19:C21"/>
    <mergeCell ref="D19:D21"/>
    <mergeCell ref="E19:E21"/>
    <mergeCell ref="F19:F21"/>
  </mergeCells>
  <pageMargins left="0.78740157480314965" right="0.19685039370078741" top="0.19685039370078741" bottom="0" header="0.51181102362204722" footer="0.51181102362204722"/>
  <pageSetup paperSize="9" scale="8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54"/>
  <sheetViews>
    <sheetView zoomScaleNormal="100" zoomScaleSheetLayoutView="100" workbookViewId="0">
      <selection activeCell="B24" sqref="B24"/>
    </sheetView>
  </sheetViews>
  <sheetFormatPr defaultRowHeight="12" x14ac:dyDescent="0.2"/>
  <cols>
    <col min="1" max="1" width="45.140625" style="59" customWidth="1"/>
    <col min="2" max="2" width="6.28515625" style="59" customWidth="1"/>
    <col min="3" max="3" width="21.85546875" style="59" customWidth="1"/>
    <col min="4" max="4" width="14.140625" style="59" customWidth="1"/>
    <col min="5" max="5" width="13.42578125" style="59" customWidth="1"/>
    <col min="6" max="6" width="13.85546875" style="59" customWidth="1"/>
    <col min="7" max="7" width="9.140625" style="59" hidden="1"/>
    <col min="8" max="16384" width="9.140625" style="59"/>
  </cols>
  <sheetData>
    <row r="1" spans="1:7" ht="14.1" customHeight="1" x14ac:dyDescent="0.2">
      <c r="A1" s="200" t="s">
        <v>531</v>
      </c>
      <c r="B1" s="201"/>
      <c r="C1" s="201"/>
      <c r="D1" s="201"/>
      <c r="E1" s="201"/>
      <c r="F1" s="58" t="s">
        <v>532</v>
      </c>
      <c r="G1" s="53"/>
    </row>
    <row r="2" spans="1:7" ht="14.1" customHeight="1" x14ac:dyDescent="0.2">
      <c r="A2" s="60"/>
      <c r="B2" s="60"/>
      <c r="C2" s="60"/>
      <c r="D2" s="60"/>
      <c r="E2" s="60"/>
      <c r="F2" s="60"/>
      <c r="G2" s="53"/>
    </row>
    <row r="3" spans="1:7" s="68" customFormat="1" ht="12" customHeight="1" x14ac:dyDescent="0.2">
      <c r="A3" s="187" t="s">
        <v>19</v>
      </c>
      <c r="B3" s="187" t="s">
        <v>20</v>
      </c>
      <c r="C3" s="187" t="s">
        <v>533</v>
      </c>
      <c r="D3" s="189" t="s">
        <v>22</v>
      </c>
      <c r="E3" s="189" t="s">
        <v>23</v>
      </c>
      <c r="F3" s="187" t="s">
        <v>24</v>
      </c>
      <c r="G3" s="61"/>
    </row>
    <row r="4" spans="1:7" s="68" customFormat="1" ht="12" customHeight="1" x14ac:dyDescent="0.2">
      <c r="A4" s="188"/>
      <c r="B4" s="188"/>
      <c r="C4" s="188"/>
      <c r="D4" s="190"/>
      <c r="E4" s="190"/>
      <c r="F4" s="188"/>
      <c r="G4" s="61"/>
    </row>
    <row r="5" spans="1:7" s="68" customFormat="1" ht="14.25" customHeight="1" x14ac:dyDescent="0.2">
      <c r="A5" s="188"/>
      <c r="B5" s="188"/>
      <c r="C5" s="188"/>
      <c r="D5" s="190"/>
      <c r="E5" s="190"/>
      <c r="F5" s="188"/>
      <c r="G5" s="61"/>
    </row>
    <row r="6" spans="1:7" ht="12" customHeight="1" x14ac:dyDescent="0.2">
      <c r="A6" s="30">
        <v>1</v>
      </c>
      <c r="B6" s="31">
        <v>2</v>
      </c>
      <c r="C6" s="62">
        <v>3</v>
      </c>
      <c r="D6" s="63" t="s">
        <v>25</v>
      </c>
      <c r="E6" s="63" t="s">
        <v>26</v>
      </c>
      <c r="F6" s="63" t="s">
        <v>27</v>
      </c>
      <c r="G6" s="64"/>
    </row>
    <row r="7" spans="1:7" s="68" customFormat="1" ht="16.5" customHeight="1" x14ac:dyDescent="0.2">
      <c r="A7" s="33" t="s">
        <v>534</v>
      </c>
      <c r="B7" s="65">
        <v>200</v>
      </c>
      <c r="C7" s="35" t="s">
        <v>30</v>
      </c>
      <c r="D7" s="36">
        <v>4048228909.75</v>
      </c>
      <c r="E7" s="36">
        <v>2202689786.8899999</v>
      </c>
      <c r="F7" s="66">
        <v>1845539122.8599999</v>
      </c>
      <c r="G7" s="67"/>
    </row>
    <row r="8" spans="1:7" ht="12" customHeight="1" x14ac:dyDescent="0.2">
      <c r="A8" s="39" t="s">
        <v>31</v>
      </c>
      <c r="B8" s="69"/>
      <c r="C8" s="41"/>
      <c r="D8" s="70"/>
      <c r="E8" s="70"/>
      <c r="F8" s="71"/>
      <c r="G8" s="72"/>
    </row>
    <row r="9" spans="1:7" s="68" customFormat="1" x14ac:dyDescent="0.2">
      <c r="A9" s="73" t="s">
        <v>535</v>
      </c>
      <c r="B9" s="74" t="s">
        <v>536</v>
      </c>
      <c r="C9" s="75" t="s">
        <v>537</v>
      </c>
      <c r="D9" s="76">
        <v>510679715.97999996</v>
      </c>
      <c r="E9" s="76">
        <v>213803522.85999998</v>
      </c>
      <c r="F9" s="77">
        <v>296876193.12000006</v>
      </c>
      <c r="G9" s="78"/>
    </row>
    <row r="10" spans="1:7" s="68" customFormat="1" ht="36" x14ac:dyDescent="0.2">
      <c r="A10" s="73" t="s">
        <v>538</v>
      </c>
      <c r="B10" s="74" t="s">
        <v>536</v>
      </c>
      <c r="C10" s="75" t="s">
        <v>539</v>
      </c>
      <c r="D10" s="76">
        <v>4962000</v>
      </c>
      <c r="E10" s="76">
        <v>2009988.98</v>
      </c>
      <c r="F10" s="77">
        <v>2952011.02</v>
      </c>
      <c r="G10" s="78"/>
    </row>
    <row r="11" spans="1:7" ht="24" x14ac:dyDescent="0.2">
      <c r="A11" s="79" t="s">
        <v>540</v>
      </c>
      <c r="B11" s="80" t="s">
        <v>536</v>
      </c>
      <c r="C11" s="81" t="s">
        <v>541</v>
      </c>
      <c r="D11" s="82">
        <v>4962000</v>
      </c>
      <c r="E11" s="82">
        <v>2009988.98</v>
      </c>
      <c r="F11" s="83">
        <v>2952011.02</v>
      </c>
      <c r="G11" s="84"/>
    </row>
    <row r="12" spans="1:7" ht="24" x14ac:dyDescent="0.2">
      <c r="A12" s="79" t="s">
        <v>542</v>
      </c>
      <c r="B12" s="80" t="s">
        <v>536</v>
      </c>
      <c r="C12" s="81" t="s">
        <v>543</v>
      </c>
      <c r="D12" s="82">
        <v>4962000</v>
      </c>
      <c r="E12" s="82">
        <v>2009988.98</v>
      </c>
      <c r="F12" s="83">
        <v>2952011.02</v>
      </c>
      <c r="G12" s="84"/>
    </row>
    <row r="13" spans="1:7" x14ac:dyDescent="0.2">
      <c r="A13" s="79" t="s">
        <v>544</v>
      </c>
      <c r="B13" s="80" t="s">
        <v>536</v>
      </c>
      <c r="C13" s="81" t="s">
        <v>545</v>
      </c>
      <c r="D13" s="82">
        <v>4962000</v>
      </c>
      <c r="E13" s="82">
        <v>2009988.98</v>
      </c>
      <c r="F13" s="83">
        <v>2952011.02</v>
      </c>
      <c r="G13" s="84"/>
    </row>
    <row r="14" spans="1:7" x14ac:dyDescent="0.2">
      <c r="A14" s="79" t="s">
        <v>546</v>
      </c>
      <c r="B14" s="80" t="s">
        <v>536</v>
      </c>
      <c r="C14" s="81" t="s">
        <v>547</v>
      </c>
      <c r="D14" s="82">
        <v>4962000</v>
      </c>
      <c r="E14" s="82">
        <v>2009988.98</v>
      </c>
      <c r="F14" s="83">
        <v>2952011.02</v>
      </c>
      <c r="G14" s="84"/>
    </row>
    <row r="15" spans="1:7" ht="54.75" customHeight="1" x14ac:dyDescent="0.2">
      <c r="A15" s="79" t="s">
        <v>548</v>
      </c>
      <c r="B15" s="80" t="s">
        <v>536</v>
      </c>
      <c r="C15" s="81" t="s">
        <v>549</v>
      </c>
      <c r="D15" s="82">
        <v>4962000</v>
      </c>
      <c r="E15" s="82">
        <v>2009988.98</v>
      </c>
      <c r="F15" s="83">
        <v>2952011.02</v>
      </c>
      <c r="G15" s="84"/>
    </row>
    <row r="16" spans="1:7" ht="24" x14ac:dyDescent="0.2">
      <c r="A16" s="79" t="s">
        <v>550</v>
      </c>
      <c r="B16" s="80" t="s">
        <v>536</v>
      </c>
      <c r="C16" s="81" t="s">
        <v>551</v>
      </c>
      <c r="D16" s="82">
        <v>4962000</v>
      </c>
      <c r="E16" s="82">
        <v>2009988.98</v>
      </c>
      <c r="F16" s="83">
        <v>2952011.02</v>
      </c>
      <c r="G16" s="84"/>
    </row>
    <row r="17" spans="1:7" ht="24" x14ac:dyDescent="0.2">
      <c r="A17" s="79" t="s">
        <v>552</v>
      </c>
      <c r="B17" s="80" t="s">
        <v>536</v>
      </c>
      <c r="C17" s="81" t="s">
        <v>553</v>
      </c>
      <c r="D17" s="82">
        <v>3751021.91</v>
      </c>
      <c r="E17" s="82">
        <v>1441545.99</v>
      </c>
      <c r="F17" s="83">
        <v>2309475.92</v>
      </c>
      <c r="G17" s="84"/>
    </row>
    <row r="18" spans="1:7" ht="36" x14ac:dyDescent="0.2">
      <c r="A18" s="79" t="s">
        <v>554</v>
      </c>
      <c r="B18" s="80" t="s">
        <v>536</v>
      </c>
      <c r="C18" s="81" t="s">
        <v>555</v>
      </c>
      <c r="D18" s="82">
        <v>163794</v>
      </c>
      <c r="E18" s="82">
        <v>163794</v>
      </c>
      <c r="F18" s="83" t="s">
        <v>44</v>
      </c>
      <c r="G18" s="84"/>
    </row>
    <row r="19" spans="1:7" ht="36" x14ac:dyDescent="0.2">
      <c r="A19" s="79" t="s">
        <v>556</v>
      </c>
      <c r="B19" s="80" t="s">
        <v>536</v>
      </c>
      <c r="C19" s="81" t="s">
        <v>557</v>
      </c>
      <c r="D19" s="82">
        <v>1047184.09</v>
      </c>
      <c r="E19" s="82">
        <v>404648.99</v>
      </c>
      <c r="F19" s="83">
        <v>642535.1</v>
      </c>
      <c r="G19" s="84"/>
    </row>
    <row r="20" spans="1:7" s="68" customFormat="1" ht="48" x14ac:dyDescent="0.2">
      <c r="A20" s="73" t="s">
        <v>558</v>
      </c>
      <c r="B20" s="74" t="s">
        <v>536</v>
      </c>
      <c r="C20" s="75" t="s">
        <v>559</v>
      </c>
      <c r="D20" s="76">
        <v>20584000</v>
      </c>
      <c r="E20" s="76">
        <v>7189143.2800000003</v>
      </c>
      <c r="F20" s="77">
        <v>13394856.720000001</v>
      </c>
      <c r="G20" s="78"/>
    </row>
    <row r="21" spans="1:7" ht="36" x14ac:dyDescent="0.2">
      <c r="A21" s="79" t="s">
        <v>560</v>
      </c>
      <c r="B21" s="80" t="s">
        <v>536</v>
      </c>
      <c r="C21" s="81" t="s">
        <v>561</v>
      </c>
      <c r="D21" s="82">
        <v>40000</v>
      </c>
      <c r="E21" s="82" t="s">
        <v>44</v>
      </c>
      <c r="F21" s="83">
        <v>40000</v>
      </c>
      <c r="G21" s="84"/>
    </row>
    <row r="22" spans="1:7" x14ac:dyDescent="0.2">
      <c r="A22" s="79" t="s">
        <v>562</v>
      </c>
      <c r="B22" s="80" t="s">
        <v>536</v>
      </c>
      <c r="C22" s="81" t="s">
        <v>563</v>
      </c>
      <c r="D22" s="82">
        <v>40000</v>
      </c>
      <c r="E22" s="82" t="s">
        <v>44</v>
      </c>
      <c r="F22" s="83">
        <v>40000</v>
      </c>
      <c r="G22" s="84"/>
    </row>
    <row r="23" spans="1:7" ht="24" x14ac:dyDescent="0.2">
      <c r="A23" s="79" t="s">
        <v>564</v>
      </c>
      <c r="B23" s="80" t="s">
        <v>536</v>
      </c>
      <c r="C23" s="81" t="s">
        <v>565</v>
      </c>
      <c r="D23" s="82">
        <v>40000</v>
      </c>
      <c r="E23" s="82" t="s">
        <v>44</v>
      </c>
      <c r="F23" s="83">
        <v>40000</v>
      </c>
      <c r="G23" s="84"/>
    </row>
    <row r="24" spans="1:7" ht="36" x14ac:dyDescent="0.2">
      <c r="A24" s="79" t="s">
        <v>566</v>
      </c>
      <c r="B24" s="80" t="s">
        <v>536</v>
      </c>
      <c r="C24" s="81" t="s">
        <v>567</v>
      </c>
      <c r="D24" s="82">
        <v>40000</v>
      </c>
      <c r="E24" s="82" t="s">
        <v>44</v>
      </c>
      <c r="F24" s="83">
        <v>40000</v>
      </c>
      <c r="G24" s="84"/>
    </row>
    <row r="25" spans="1:7" ht="24" x14ac:dyDescent="0.2">
      <c r="A25" s="79" t="s">
        <v>568</v>
      </c>
      <c r="B25" s="80" t="s">
        <v>536</v>
      </c>
      <c r="C25" s="81" t="s">
        <v>569</v>
      </c>
      <c r="D25" s="82">
        <v>40000</v>
      </c>
      <c r="E25" s="82" t="s">
        <v>44</v>
      </c>
      <c r="F25" s="83">
        <v>40000</v>
      </c>
      <c r="G25" s="84"/>
    </row>
    <row r="26" spans="1:7" ht="24" x14ac:dyDescent="0.2">
      <c r="A26" s="79" t="s">
        <v>570</v>
      </c>
      <c r="B26" s="80" t="s">
        <v>536</v>
      </c>
      <c r="C26" s="81" t="s">
        <v>571</v>
      </c>
      <c r="D26" s="82">
        <v>40000</v>
      </c>
      <c r="E26" s="82" t="s">
        <v>44</v>
      </c>
      <c r="F26" s="83">
        <v>40000</v>
      </c>
      <c r="G26" s="84"/>
    </row>
    <row r="27" spans="1:7" x14ac:dyDescent="0.2">
      <c r="A27" s="79" t="s">
        <v>572</v>
      </c>
      <c r="B27" s="80" t="s">
        <v>536</v>
      </c>
      <c r="C27" s="81" t="s">
        <v>573</v>
      </c>
      <c r="D27" s="82">
        <v>40000</v>
      </c>
      <c r="E27" s="82" t="s">
        <v>44</v>
      </c>
      <c r="F27" s="83">
        <v>40000</v>
      </c>
      <c r="G27" s="84"/>
    </row>
    <row r="28" spans="1:7" ht="24" x14ac:dyDescent="0.2">
      <c r="A28" s="79" t="s">
        <v>540</v>
      </c>
      <c r="B28" s="80" t="s">
        <v>536</v>
      </c>
      <c r="C28" s="81" t="s">
        <v>574</v>
      </c>
      <c r="D28" s="82">
        <v>20544000</v>
      </c>
      <c r="E28" s="82">
        <v>7189143.2800000003</v>
      </c>
      <c r="F28" s="83">
        <v>13354856.720000001</v>
      </c>
      <c r="G28" s="84"/>
    </row>
    <row r="29" spans="1:7" x14ac:dyDescent="0.2">
      <c r="A29" s="79" t="s">
        <v>575</v>
      </c>
      <c r="B29" s="80" t="s">
        <v>536</v>
      </c>
      <c r="C29" s="81" t="s">
        <v>576</v>
      </c>
      <c r="D29" s="82">
        <v>20544000</v>
      </c>
      <c r="E29" s="82">
        <v>7189143.2800000003</v>
      </c>
      <c r="F29" s="83">
        <v>13354856.720000001</v>
      </c>
      <c r="G29" s="84"/>
    </row>
    <row r="30" spans="1:7" x14ac:dyDescent="0.2">
      <c r="A30" s="79" t="s">
        <v>544</v>
      </c>
      <c r="B30" s="80" t="s">
        <v>536</v>
      </c>
      <c r="C30" s="81" t="s">
        <v>577</v>
      </c>
      <c r="D30" s="82">
        <v>20544000</v>
      </c>
      <c r="E30" s="82">
        <v>7189143.2800000003</v>
      </c>
      <c r="F30" s="83">
        <v>13354856.720000001</v>
      </c>
      <c r="G30" s="84"/>
    </row>
    <row r="31" spans="1:7" x14ac:dyDescent="0.2">
      <c r="A31" s="79" t="s">
        <v>546</v>
      </c>
      <c r="B31" s="80" t="s">
        <v>536</v>
      </c>
      <c r="C31" s="81" t="s">
        <v>578</v>
      </c>
      <c r="D31" s="82">
        <v>18044000</v>
      </c>
      <c r="E31" s="82">
        <v>7189143.2800000003</v>
      </c>
      <c r="F31" s="83">
        <v>10854856.720000001</v>
      </c>
      <c r="G31" s="84"/>
    </row>
    <row r="32" spans="1:7" ht="51" customHeight="1" x14ac:dyDescent="0.2">
      <c r="A32" s="79" t="s">
        <v>548</v>
      </c>
      <c r="B32" s="80" t="s">
        <v>536</v>
      </c>
      <c r="C32" s="81" t="s">
        <v>579</v>
      </c>
      <c r="D32" s="82">
        <v>15358573.720000001</v>
      </c>
      <c r="E32" s="82">
        <v>6394342.2000000002</v>
      </c>
      <c r="F32" s="83">
        <v>8964231.5199999996</v>
      </c>
      <c r="G32" s="84"/>
    </row>
    <row r="33" spans="1:7" ht="24" x14ac:dyDescent="0.2">
      <c r="A33" s="79" t="s">
        <v>550</v>
      </c>
      <c r="B33" s="80" t="s">
        <v>536</v>
      </c>
      <c r="C33" s="81" t="s">
        <v>580</v>
      </c>
      <c r="D33" s="82">
        <v>15358573.720000001</v>
      </c>
      <c r="E33" s="82">
        <v>6394342.2000000002</v>
      </c>
      <c r="F33" s="83">
        <v>8964231.5199999996</v>
      </c>
      <c r="G33" s="84"/>
    </row>
    <row r="34" spans="1:7" ht="24" x14ac:dyDescent="0.2">
      <c r="A34" s="79" t="s">
        <v>552</v>
      </c>
      <c r="B34" s="80" t="s">
        <v>536</v>
      </c>
      <c r="C34" s="81" t="s">
        <v>581</v>
      </c>
      <c r="D34" s="82">
        <v>11113788.82</v>
      </c>
      <c r="E34" s="82">
        <v>4517301.97</v>
      </c>
      <c r="F34" s="83">
        <v>6596486.8499999996</v>
      </c>
      <c r="G34" s="84"/>
    </row>
    <row r="35" spans="1:7" ht="36" x14ac:dyDescent="0.2">
      <c r="A35" s="79" t="s">
        <v>554</v>
      </c>
      <c r="B35" s="80" t="s">
        <v>536</v>
      </c>
      <c r="C35" s="81" t="s">
        <v>582</v>
      </c>
      <c r="D35" s="82">
        <v>725876.6</v>
      </c>
      <c r="E35" s="82">
        <v>676476.6</v>
      </c>
      <c r="F35" s="83">
        <v>49400</v>
      </c>
      <c r="G35" s="84"/>
    </row>
    <row r="36" spans="1:7" ht="36" x14ac:dyDescent="0.2">
      <c r="A36" s="79" t="s">
        <v>556</v>
      </c>
      <c r="B36" s="80" t="s">
        <v>536</v>
      </c>
      <c r="C36" s="81" t="s">
        <v>583</v>
      </c>
      <c r="D36" s="82">
        <v>3518908.3</v>
      </c>
      <c r="E36" s="82">
        <v>1200563.6299999999</v>
      </c>
      <c r="F36" s="83">
        <v>2318344.67</v>
      </c>
      <c r="G36" s="84"/>
    </row>
    <row r="37" spans="1:7" ht="24" x14ac:dyDescent="0.2">
      <c r="A37" s="79" t="s">
        <v>568</v>
      </c>
      <c r="B37" s="80" t="s">
        <v>536</v>
      </c>
      <c r="C37" s="81" t="s">
        <v>584</v>
      </c>
      <c r="D37" s="82">
        <v>2662000</v>
      </c>
      <c r="E37" s="82">
        <v>794765.26</v>
      </c>
      <c r="F37" s="83">
        <v>1867234.74</v>
      </c>
      <c r="G37" s="84"/>
    </row>
    <row r="38" spans="1:7" ht="24" x14ac:dyDescent="0.2">
      <c r="A38" s="79" t="s">
        <v>570</v>
      </c>
      <c r="B38" s="80" t="s">
        <v>536</v>
      </c>
      <c r="C38" s="81" t="s">
        <v>585</v>
      </c>
      <c r="D38" s="82">
        <v>2662000</v>
      </c>
      <c r="E38" s="82">
        <v>794765.26</v>
      </c>
      <c r="F38" s="83">
        <v>1867234.74</v>
      </c>
      <c r="G38" s="84"/>
    </row>
    <row r="39" spans="1:7" x14ac:dyDescent="0.2">
      <c r="A39" s="79" t="s">
        <v>572</v>
      </c>
      <c r="B39" s="80" t="s">
        <v>536</v>
      </c>
      <c r="C39" s="81" t="s">
        <v>586</v>
      </c>
      <c r="D39" s="82">
        <v>2662000</v>
      </c>
      <c r="E39" s="82">
        <v>794765.26</v>
      </c>
      <c r="F39" s="83">
        <v>1867234.74</v>
      </c>
      <c r="G39" s="84"/>
    </row>
    <row r="40" spans="1:7" x14ac:dyDescent="0.2">
      <c r="A40" s="79" t="s">
        <v>587</v>
      </c>
      <c r="B40" s="80" t="s">
        <v>536</v>
      </c>
      <c r="C40" s="81" t="s">
        <v>588</v>
      </c>
      <c r="D40" s="82">
        <v>20426.28</v>
      </c>
      <c r="E40" s="82" t="s">
        <v>44</v>
      </c>
      <c r="F40" s="83">
        <v>20426.28</v>
      </c>
      <c r="G40" s="84"/>
    </row>
    <row r="41" spans="1:7" ht="24" x14ac:dyDescent="0.2">
      <c r="A41" s="79" t="s">
        <v>589</v>
      </c>
      <c r="B41" s="80" t="s">
        <v>536</v>
      </c>
      <c r="C41" s="81" t="s">
        <v>590</v>
      </c>
      <c r="D41" s="82">
        <v>20426.28</v>
      </c>
      <c r="E41" s="82" t="s">
        <v>44</v>
      </c>
      <c r="F41" s="83">
        <v>20426.28</v>
      </c>
      <c r="G41" s="84"/>
    </row>
    <row r="42" spans="1:7" ht="24" x14ac:dyDescent="0.2">
      <c r="A42" s="79" t="s">
        <v>591</v>
      </c>
      <c r="B42" s="80" t="s">
        <v>536</v>
      </c>
      <c r="C42" s="81" t="s">
        <v>592</v>
      </c>
      <c r="D42" s="82">
        <v>20426.28</v>
      </c>
      <c r="E42" s="82" t="s">
        <v>44</v>
      </c>
      <c r="F42" s="83">
        <v>20426.28</v>
      </c>
      <c r="G42" s="84"/>
    </row>
    <row r="43" spans="1:7" x14ac:dyDescent="0.2">
      <c r="A43" s="79" t="s">
        <v>593</v>
      </c>
      <c r="B43" s="80" t="s">
        <v>536</v>
      </c>
      <c r="C43" s="81" t="s">
        <v>594</v>
      </c>
      <c r="D43" s="82">
        <v>3000</v>
      </c>
      <c r="E43" s="82">
        <v>35.82</v>
      </c>
      <c r="F43" s="83">
        <v>2964.18</v>
      </c>
      <c r="G43" s="84"/>
    </row>
    <row r="44" spans="1:7" x14ac:dyDescent="0.2">
      <c r="A44" s="79" t="s">
        <v>595</v>
      </c>
      <c r="B44" s="80" t="s">
        <v>536</v>
      </c>
      <c r="C44" s="81" t="s">
        <v>596</v>
      </c>
      <c r="D44" s="82">
        <v>3000</v>
      </c>
      <c r="E44" s="82">
        <v>35.82</v>
      </c>
      <c r="F44" s="83">
        <v>2964.18</v>
      </c>
      <c r="G44" s="84"/>
    </row>
    <row r="45" spans="1:7" x14ac:dyDescent="0.2">
      <c r="A45" s="79" t="s">
        <v>597</v>
      </c>
      <c r="B45" s="80" t="s">
        <v>536</v>
      </c>
      <c r="C45" s="81" t="s">
        <v>598</v>
      </c>
      <c r="D45" s="82">
        <v>3000</v>
      </c>
      <c r="E45" s="82">
        <v>35.82</v>
      </c>
      <c r="F45" s="83">
        <v>2964.18</v>
      </c>
      <c r="G45" s="84"/>
    </row>
    <row r="46" spans="1:7" ht="24" x14ac:dyDescent="0.2">
      <c r="A46" s="79" t="s">
        <v>599</v>
      </c>
      <c r="B46" s="80" t="s">
        <v>536</v>
      </c>
      <c r="C46" s="81" t="s">
        <v>600</v>
      </c>
      <c r="D46" s="82">
        <v>2500000</v>
      </c>
      <c r="E46" s="82" t="s">
        <v>44</v>
      </c>
      <c r="F46" s="83">
        <v>2500000</v>
      </c>
      <c r="G46" s="84"/>
    </row>
    <row r="47" spans="1:7" ht="50.25" customHeight="1" x14ac:dyDescent="0.2">
      <c r="A47" s="79" t="s">
        <v>548</v>
      </c>
      <c r="B47" s="80" t="s">
        <v>536</v>
      </c>
      <c r="C47" s="81" t="s">
        <v>601</v>
      </c>
      <c r="D47" s="82">
        <v>2500000</v>
      </c>
      <c r="E47" s="82" t="s">
        <v>44</v>
      </c>
      <c r="F47" s="83">
        <v>2500000</v>
      </c>
      <c r="G47" s="84"/>
    </row>
    <row r="48" spans="1:7" ht="24" x14ac:dyDescent="0.2">
      <c r="A48" s="79" t="s">
        <v>550</v>
      </c>
      <c r="B48" s="80" t="s">
        <v>536</v>
      </c>
      <c r="C48" s="81" t="s">
        <v>602</v>
      </c>
      <c r="D48" s="82">
        <v>2500000</v>
      </c>
      <c r="E48" s="82" t="s">
        <v>44</v>
      </c>
      <c r="F48" s="83">
        <v>2500000</v>
      </c>
      <c r="G48" s="84"/>
    </row>
    <row r="49" spans="1:7" ht="24" x14ac:dyDescent="0.2">
      <c r="A49" s="79" t="s">
        <v>552</v>
      </c>
      <c r="B49" s="80" t="s">
        <v>536</v>
      </c>
      <c r="C49" s="81" t="s">
        <v>603</v>
      </c>
      <c r="D49" s="82">
        <v>1920123</v>
      </c>
      <c r="E49" s="82" t="s">
        <v>44</v>
      </c>
      <c r="F49" s="83">
        <v>1920123</v>
      </c>
      <c r="G49" s="84"/>
    </row>
    <row r="50" spans="1:7" ht="36" x14ac:dyDescent="0.2">
      <c r="A50" s="79" t="s">
        <v>556</v>
      </c>
      <c r="B50" s="80" t="s">
        <v>536</v>
      </c>
      <c r="C50" s="81" t="s">
        <v>604</v>
      </c>
      <c r="D50" s="82">
        <v>579877</v>
      </c>
      <c r="E50" s="82" t="s">
        <v>44</v>
      </c>
      <c r="F50" s="83">
        <v>579877</v>
      </c>
      <c r="G50" s="84"/>
    </row>
    <row r="51" spans="1:7" s="68" customFormat="1" ht="37.5" customHeight="1" x14ac:dyDescent="0.2">
      <c r="A51" s="73" t="s">
        <v>605</v>
      </c>
      <c r="B51" s="74" t="s">
        <v>536</v>
      </c>
      <c r="C51" s="75" t="s">
        <v>606</v>
      </c>
      <c r="D51" s="76">
        <v>208275186</v>
      </c>
      <c r="E51" s="76">
        <v>85864183.189999998</v>
      </c>
      <c r="F51" s="77">
        <v>122411002.81</v>
      </c>
      <c r="G51" s="78"/>
    </row>
    <row r="52" spans="1:7" ht="37.5" customHeight="1" x14ac:dyDescent="0.2">
      <c r="A52" s="79" t="s">
        <v>607</v>
      </c>
      <c r="B52" s="80" t="s">
        <v>536</v>
      </c>
      <c r="C52" s="81" t="s">
        <v>608</v>
      </c>
      <c r="D52" s="82">
        <v>367796</v>
      </c>
      <c r="E52" s="82">
        <v>178549.5</v>
      </c>
      <c r="F52" s="83">
        <v>189246.5</v>
      </c>
      <c r="G52" s="84"/>
    </row>
    <row r="53" spans="1:7" x14ac:dyDescent="0.2">
      <c r="A53" s="79" t="s">
        <v>562</v>
      </c>
      <c r="B53" s="80" t="s">
        <v>536</v>
      </c>
      <c r="C53" s="81" t="s">
        <v>609</v>
      </c>
      <c r="D53" s="82">
        <v>367796</v>
      </c>
      <c r="E53" s="82">
        <v>178549.5</v>
      </c>
      <c r="F53" s="83">
        <v>189246.5</v>
      </c>
      <c r="G53" s="84"/>
    </row>
    <row r="54" spans="1:7" ht="48" x14ac:dyDescent="0.2">
      <c r="A54" s="79" t="s">
        <v>610</v>
      </c>
      <c r="B54" s="80" t="s">
        <v>536</v>
      </c>
      <c r="C54" s="81" t="s">
        <v>611</v>
      </c>
      <c r="D54" s="82">
        <v>367796</v>
      </c>
      <c r="E54" s="82">
        <v>178549.5</v>
      </c>
      <c r="F54" s="83">
        <v>189246.5</v>
      </c>
      <c r="G54" s="84"/>
    </row>
    <row r="55" spans="1:7" x14ac:dyDescent="0.2">
      <c r="A55" s="79" t="s">
        <v>612</v>
      </c>
      <c r="B55" s="80" t="s">
        <v>536</v>
      </c>
      <c r="C55" s="81" t="s">
        <v>613</v>
      </c>
      <c r="D55" s="82">
        <v>367796</v>
      </c>
      <c r="E55" s="82">
        <v>178549.5</v>
      </c>
      <c r="F55" s="83">
        <v>189246.5</v>
      </c>
      <c r="G55" s="84"/>
    </row>
    <row r="56" spans="1:7" ht="49.5" customHeight="1" x14ac:dyDescent="0.2">
      <c r="A56" s="79" t="s">
        <v>548</v>
      </c>
      <c r="B56" s="80" t="s">
        <v>536</v>
      </c>
      <c r="C56" s="81" t="s">
        <v>614</v>
      </c>
      <c r="D56" s="82">
        <v>357096</v>
      </c>
      <c r="E56" s="82">
        <v>178549.5</v>
      </c>
      <c r="F56" s="83">
        <v>178546.5</v>
      </c>
      <c r="G56" s="84"/>
    </row>
    <row r="57" spans="1:7" ht="24" x14ac:dyDescent="0.2">
      <c r="A57" s="79" t="s">
        <v>550</v>
      </c>
      <c r="B57" s="80" t="s">
        <v>536</v>
      </c>
      <c r="C57" s="81" t="s">
        <v>615</v>
      </c>
      <c r="D57" s="82">
        <v>357096</v>
      </c>
      <c r="E57" s="82">
        <v>178549.5</v>
      </c>
      <c r="F57" s="83">
        <v>178546.5</v>
      </c>
      <c r="G57" s="84"/>
    </row>
    <row r="58" spans="1:7" ht="24" x14ac:dyDescent="0.2">
      <c r="A58" s="79" t="s">
        <v>552</v>
      </c>
      <c r="B58" s="80" t="s">
        <v>536</v>
      </c>
      <c r="C58" s="81" t="s">
        <v>616</v>
      </c>
      <c r="D58" s="82">
        <v>274296</v>
      </c>
      <c r="E58" s="82">
        <v>143768.53</v>
      </c>
      <c r="F58" s="83">
        <v>130527.47</v>
      </c>
      <c r="G58" s="84"/>
    </row>
    <row r="59" spans="1:7" ht="36" x14ac:dyDescent="0.2">
      <c r="A59" s="79" t="s">
        <v>556</v>
      </c>
      <c r="B59" s="80" t="s">
        <v>536</v>
      </c>
      <c r="C59" s="81" t="s">
        <v>617</v>
      </c>
      <c r="D59" s="82">
        <v>82800</v>
      </c>
      <c r="E59" s="82">
        <v>34780.97</v>
      </c>
      <c r="F59" s="83">
        <v>48019.03</v>
      </c>
      <c r="G59" s="84"/>
    </row>
    <row r="60" spans="1:7" ht="24" x14ac:dyDescent="0.2">
      <c r="A60" s="79" t="s">
        <v>568</v>
      </c>
      <c r="B60" s="80" t="s">
        <v>536</v>
      </c>
      <c r="C60" s="81" t="s">
        <v>618</v>
      </c>
      <c r="D60" s="82">
        <v>10700</v>
      </c>
      <c r="E60" s="82" t="s">
        <v>44</v>
      </c>
      <c r="F60" s="83">
        <v>10700</v>
      </c>
      <c r="G60" s="84"/>
    </row>
    <row r="61" spans="1:7" ht="24" x14ac:dyDescent="0.2">
      <c r="A61" s="79" t="s">
        <v>570</v>
      </c>
      <c r="B61" s="80" t="s">
        <v>536</v>
      </c>
      <c r="C61" s="81" t="s">
        <v>619</v>
      </c>
      <c r="D61" s="82">
        <v>10700</v>
      </c>
      <c r="E61" s="82" t="s">
        <v>44</v>
      </c>
      <c r="F61" s="83">
        <v>10700</v>
      </c>
      <c r="G61" s="84"/>
    </row>
    <row r="62" spans="1:7" x14ac:dyDescent="0.2">
      <c r="A62" s="79" t="s">
        <v>572</v>
      </c>
      <c r="B62" s="80" t="s">
        <v>536</v>
      </c>
      <c r="C62" s="81" t="s">
        <v>620</v>
      </c>
      <c r="D62" s="82">
        <v>10700</v>
      </c>
      <c r="E62" s="82" t="s">
        <v>44</v>
      </c>
      <c r="F62" s="83">
        <v>10700</v>
      </c>
      <c r="G62" s="84"/>
    </row>
    <row r="63" spans="1:7" ht="36" x14ac:dyDescent="0.2">
      <c r="A63" s="79" t="s">
        <v>621</v>
      </c>
      <c r="B63" s="80" t="s">
        <v>536</v>
      </c>
      <c r="C63" s="81" t="s">
        <v>622</v>
      </c>
      <c r="D63" s="82">
        <v>2194000</v>
      </c>
      <c r="E63" s="82">
        <v>591582.84</v>
      </c>
      <c r="F63" s="83">
        <v>1602417.16</v>
      </c>
      <c r="G63" s="84"/>
    </row>
    <row r="64" spans="1:7" x14ac:dyDescent="0.2">
      <c r="A64" s="79" t="s">
        <v>623</v>
      </c>
      <c r="B64" s="80" t="s">
        <v>536</v>
      </c>
      <c r="C64" s="81" t="s">
        <v>624</v>
      </c>
      <c r="D64" s="82">
        <v>2194000</v>
      </c>
      <c r="E64" s="82">
        <v>591582.84</v>
      </c>
      <c r="F64" s="83">
        <v>1602417.16</v>
      </c>
      <c r="G64" s="84"/>
    </row>
    <row r="65" spans="1:7" ht="24" x14ac:dyDescent="0.2">
      <c r="A65" s="79" t="s">
        <v>625</v>
      </c>
      <c r="B65" s="80" t="s">
        <v>536</v>
      </c>
      <c r="C65" s="81" t="s">
        <v>626</v>
      </c>
      <c r="D65" s="82">
        <v>2194000</v>
      </c>
      <c r="E65" s="82">
        <v>591582.84</v>
      </c>
      <c r="F65" s="83">
        <v>1602417.16</v>
      </c>
      <c r="G65" s="84"/>
    </row>
    <row r="66" spans="1:7" x14ac:dyDescent="0.2">
      <c r="A66" s="79" t="s">
        <v>627</v>
      </c>
      <c r="B66" s="80" t="s">
        <v>536</v>
      </c>
      <c r="C66" s="81" t="s">
        <v>628</v>
      </c>
      <c r="D66" s="82">
        <v>2194000</v>
      </c>
      <c r="E66" s="82">
        <v>591582.84</v>
      </c>
      <c r="F66" s="83">
        <v>1602417.16</v>
      </c>
      <c r="G66" s="84"/>
    </row>
    <row r="67" spans="1:7" ht="49.5" customHeight="1" x14ac:dyDescent="0.2">
      <c r="A67" s="79" t="s">
        <v>548</v>
      </c>
      <c r="B67" s="80" t="s">
        <v>536</v>
      </c>
      <c r="C67" s="81" t="s">
        <v>629</v>
      </c>
      <c r="D67" s="82">
        <v>1870085</v>
      </c>
      <c r="E67" s="82">
        <v>591582.84</v>
      </c>
      <c r="F67" s="83">
        <v>1278502.1599999999</v>
      </c>
      <c r="G67" s="84"/>
    </row>
    <row r="68" spans="1:7" ht="24" x14ac:dyDescent="0.2">
      <c r="A68" s="79" t="s">
        <v>550</v>
      </c>
      <c r="B68" s="80" t="s">
        <v>536</v>
      </c>
      <c r="C68" s="81" t="s">
        <v>630</v>
      </c>
      <c r="D68" s="82">
        <v>1870085</v>
      </c>
      <c r="E68" s="82">
        <v>591582.84</v>
      </c>
      <c r="F68" s="83">
        <v>1278502.1599999999</v>
      </c>
      <c r="G68" s="84"/>
    </row>
    <row r="69" spans="1:7" ht="24" x14ac:dyDescent="0.2">
      <c r="A69" s="79" t="s">
        <v>552</v>
      </c>
      <c r="B69" s="80" t="s">
        <v>536</v>
      </c>
      <c r="C69" s="81" t="s">
        <v>631</v>
      </c>
      <c r="D69" s="82">
        <v>1436747</v>
      </c>
      <c r="E69" s="82">
        <v>465636.11</v>
      </c>
      <c r="F69" s="83">
        <v>971110.89</v>
      </c>
      <c r="G69" s="84"/>
    </row>
    <row r="70" spans="1:7" ht="36" x14ac:dyDescent="0.2">
      <c r="A70" s="79" t="s">
        <v>556</v>
      </c>
      <c r="B70" s="80" t="s">
        <v>536</v>
      </c>
      <c r="C70" s="81" t="s">
        <v>632</v>
      </c>
      <c r="D70" s="82">
        <v>433338</v>
      </c>
      <c r="E70" s="82">
        <v>125946.73</v>
      </c>
      <c r="F70" s="83">
        <v>307391.27</v>
      </c>
      <c r="G70" s="84"/>
    </row>
    <row r="71" spans="1:7" ht="24" x14ac:dyDescent="0.2">
      <c r="A71" s="79" t="s">
        <v>568</v>
      </c>
      <c r="B71" s="80" t="s">
        <v>536</v>
      </c>
      <c r="C71" s="81" t="s">
        <v>633</v>
      </c>
      <c r="D71" s="82">
        <v>323915</v>
      </c>
      <c r="E71" s="82" t="s">
        <v>44</v>
      </c>
      <c r="F71" s="83">
        <v>323915</v>
      </c>
      <c r="G71" s="84"/>
    </row>
    <row r="72" spans="1:7" ht="24" x14ac:dyDescent="0.2">
      <c r="A72" s="79" t="s">
        <v>570</v>
      </c>
      <c r="B72" s="80" t="s">
        <v>536</v>
      </c>
      <c r="C72" s="81" t="s">
        <v>634</v>
      </c>
      <c r="D72" s="82">
        <v>323915</v>
      </c>
      <c r="E72" s="82" t="s">
        <v>44</v>
      </c>
      <c r="F72" s="83">
        <v>323915</v>
      </c>
      <c r="G72" s="84"/>
    </row>
    <row r="73" spans="1:7" x14ac:dyDescent="0.2">
      <c r="A73" s="79" t="s">
        <v>572</v>
      </c>
      <c r="B73" s="80" t="s">
        <v>536</v>
      </c>
      <c r="C73" s="81" t="s">
        <v>635</v>
      </c>
      <c r="D73" s="82">
        <v>323915</v>
      </c>
      <c r="E73" s="82" t="s">
        <v>44</v>
      </c>
      <c r="F73" s="83">
        <v>323915</v>
      </c>
      <c r="G73" s="84"/>
    </row>
    <row r="74" spans="1:7" ht="36" x14ac:dyDescent="0.2">
      <c r="A74" s="79" t="s">
        <v>560</v>
      </c>
      <c r="B74" s="80" t="s">
        <v>536</v>
      </c>
      <c r="C74" s="81" t="s">
        <v>636</v>
      </c>
      <c r="D74" s="82">
        <v>500000</v>
      </c>
      <c r="E74" s="82" t="s">
        <v>44</v>
      </c>
      <c r="F74" s="83">
        <v>500000</v>
      </c>
      <c r="G74" s="84"/>
    </row>
    <row r="75" spans="1:7" x14ac:dyDescent="0.2">
      <c r="A75" s="79" t="s">
        <v>562</v>
      </c>
      <c r="B75" s="80" t="s">
        <v>536</v>
      </c>
      <c r="C75" s="81" t="s">
        <v>637</v>
      </c>
      <c r="D75" s="82">
        <v>500000</v>
      </c>
      <c r="E75" s="82" t="s">
        <v>44</v>
      </c>
      <c r="F75" s="83">
        <v>500000</v>
      </c>
      <c r="G75" s="84"/>
    </row>
    <row r="76" spans="1:7" ht="24" x14ac:dyDescent="0.2">
      <c r="A76" s="79" t="s">
        <v>564</v>
      </c>
      <c r="B76" s="80" t="s">
        <v>536</v>
      </c>
      <c r="C76" s="81" t="s">
        <v>638</v>
      </c>
      <c r="D76" s="82">
        <v>500000</v>
      </c>
      <c r="E76" s="82" t="s">
        <v>44</v>
      </c>
      <c r="F76" s="83">
        <v>500000</v>
      </c>
      <c r="G76" s="84"/>
    </row>
    <row r="77" spans="1:7" ht="36" x14ac:dyDescent="0.2">
      <c r="A77" s="79" t="s">
        <v>566</v>
      </c>
      <c r="B77" s="80" t="s">
        <v>536</v>
      </c>
      <c r="C77" s="81" t="s">
        <v>639</v>
      </c>
      <c r="D77" s="82">
        <v>500000</v>
      </c>
      <c r="E77" s="82" t="s">
        <v>44</v>
      </c>
      <c r="F77" s="83">
        <v>500000</v>
      </c>
      <c r="G77" s="84"/>
    </row>
    <row r="78" spans="1:7" ht="24" x14ac:dyDescent="0.2">
      <c r="A78" s="79" t="s">
        <v>568</v>
      </c>
      <c r="B78" s="80" t="s">
        <v>536</v>
      </c>
      <c r="C78" s="81" t="s">
        <v>640</v>
      </c>
      <c r="D78" s="82">
        <v>500000</v>
      </c>
      <c r="E78" s="82" t="s">
        <v>44</v>
      </c>
      <c r="F78" s="83">
        <v>500000</v>
      </c>
      <c r="G78" s="84"/>
    </row>
    <row r="79" spans="1:7" ht="24" x14ac:dyDescent="0.2">
      <c r="A79" s="79" t="s">
        <v>570</v>
      </c>
      <c r="B79" s="80" t="s">
        <v>536</v>
      </c>
      <c r="C79" s="81" t="s">
        <v>641</v>
      </c>
      <c r="D79" s="82">
        <v>500000</v>
      </c>
      <c r="E79" s="82" t="s">
        <v>44</v>
      </c>
      <c r="F79" s="83">
        <v>500000</v>
      </c>
      <c r="G79" s="84"/>
    </row>
    <row r="80" spans="1:7" x14ac:dyDescent="0.2">
      <c r="A80" s="79" t="s">
        <v>572</v>
      </c>
      <c r="B80" s="80" t="s">
        <v>536</v>
      </c>
      <c r="C80" s="81" t="s">
        <v>642</v>
      </c>
      <c r="D80" s="82">
        <v>500000</v>
      </c>
      <c r="E80" s="82" t="s">
        <v>44</v>
      </c>
      <c r="F80" s="83">
        <v>500000</v>
      </c>
      <c r="G80" s="84"/>
    </row>
    <row r="81" spans="1:7" ht="29.25" customHeight="1" x14ac:dyDescent="0.2">
      <c r="A81" s="79" t="s">
        <v>643</v>
      </c>
      <c r="B81" s="80" t="s">
        <v>536</v>
      </c>
      <c r="C81" s="81" t="s">
        <v>644</v>
      </c>
      <c r="D81" s="82">
        <v>4777752</v>
      </c>
      <c r="E81" s="82">
        <v>2293896.4699999997</v>
      </c>
      <c r="F81" s="83">
        <v>2483855.5300000003</v>
      </c>
      <c r="G81" s="84"/>
    </row>
    <row r="82" spans="1:7" x14ac:dyDescent="0.2">
      <c r="A82" s="79" t="s">
        <v>562</v>
      </c>
      <c r="B82" s="80" t="s">
        <v>536</v>
      </c>
      <c r="C82" s="81" t="s">
        <v>645</v>
      </c>
      <c r="D82" s="82">
        <v>4777752</v>
      </c>
      <c r="E82" s="82">
        <v>2293896.4699999997</v>
      </c>
      <c r="F82" s="83">
        <v>2483855.5300000003</v>
      </c>
      <c r="G82" s="84"/>
    </row>
    <row r="83" spans="1:7" ht="36" x14ac:dyDescent="0.2">
      <c r="A83" s="79" t="s">
        <v>646</v>
      </c>
      <c r="B83" s="80" t="s">
        <v>536</v>
      </c>
      <c r="C83" s="81" t="s">
        <v>647</v>
      </c>
      <c r="D83" s="82">
        <v>4777752</v>
      </c>
      <c r="E83" s="82">
        <v>2293896.4699999997</v>
      </c>
      <c r="F83" s="83">
        <v>2483855.5300000003</v>
      </c>
      <c r="G83" s="84"/>
    </row>
    <row r="84" spans="1:7" ht="26.25" customHeight="1" x14ac:dyDescent="0.2">
      <c r="A84" s="79" t="s">
        <v>648</v>
      </c>
      <c r="B84" s="80" t="s">
        <v>536</v>
      </c>
      <c r="C84" s="81" t="s">
        <v>649</v>
      </c>
      <c r="D84" s="82">
        <v>3379100</v>
      </c>
      <c r="E84" s="82">
        <v>1681510.49</v>
      </c>
      <c r="F84" s="83">
        <v>1697589.51</v>
      </c>
      <c r="G84" s="84"/>
    </row>
    <row r="85" spans="1:7" ht="50.25" customHeight="1" x14ac:dyDescent="0.2">
      <c r="A85" s="79" t="s">
        <v>548</v>
      </c>
      <c r="B85" s="80" t="s">
        <v>536</v>
      </c>
      <c r="C85" s="81" t="s">
        <v>650</v>
      </c>
      <c r="D85" s="82">
        <v>3218200</v>
      </c>
      <c r="E85" s="82">
        <v>1661260.49</v>
      </c>
      <c r="F85" s="83">
        <v>1556939.51</v>
      </c>
      <c r="G85" s="84"/>
    </row>
    <row r="86" spans="1:7" ht="24" x14ac:dyDescent="0.2">
      <c r="A86" s="79" t="s">
        <v>550</v>
      </c>
      <c r="B86" s="80" t="s">
        <v>536</v>
      </c>
      <c r="C86" s="81" t="s">
        <v>651</v>
      </c>
      <c r="D86" s="82">
        <v>3218200</v>
      </c>
      <c r="E86" s="82">
        <v>1661260.49</v>
      </c>
      <c r="F86" s="83">
        <v>1556939.51</v>
      </c>
      <c r="G86" s="84"/>
    </row>
    <row r="87" spans="1:7" ht="24" x14ac:dyDescent="0.2">
      <c r="A87" s="79" t="s">
        <v>552</v>
      </c>
      <c r="B87" s="80" t="s">
        <v>536</v>
      </c>
      <c r="C87" s="81" t="s">
        <v>652</v>
      </c>
      <c r="D87" s="82">
        <v>2471740</v>
      </c>
      <c r="E87" s="82">
        <v>1337115.01</v>
      </c>
      <c r="F87" s="83">
        <v>1134624.99</v>
      </c>
      <c r="G87" s="84"/>
    </row>
    <row r="88" spans="1:7" ht="36" x14ac:dyDescent="0.2">
      <c r="A88" s="79" t="s">
        <v>556</v>
      </c>
      <c r="B88" s="80" t="s">
        <v>536</v>
      </c>
      <c r="C88" s="81" t="s">
        <v>653</v>
      </c>
      <c r="D88" s="82">
        <v>746460</v>
      </c>
      <c r="E88" s="82">
        <v>324145.48</v>
      </c>
      <c r="F88" s="83">
        <v>422314.52</v>
      </c>
      <c r="G88" s="84"/>
    </row>
    <row r="89" spans="1:7" ht="24" x14ac:dyDescent="0.2">
      <c r="A89" s="79" t="s">
        <v>568</v>
      </c>
      <c r="B89" s="80" t="s">
        <v>536</v>
      </c>
      <c r="C89" s="81" t="s">
        <v>654</v>
      </c>
      <c r="D89" s="82">
        <v>160900</v>
      </c>
      <c r="E89" s="82">
        <v>20250</v>
      </c>
      <c r="F89" s="83">
        <v>140650</v>
      </c>
      <c r="G89" s="84"/>
    </row>
    <row r="90" spans="1:7" ht="24" x14ac:dyDescent="0.2">
      <c r="A90" s="79" t="s">
        <v>570</v>
      </c>
      <c r="B90" s="80" t="s">
        <v>536</v>
      </c>
      <c r="C90" s="81" t="s">
        <v>655</v>
      </c>
      <c r="D90" s="82">
        <v>160900</v>
      </c>
      <c r="E90" s="82">
        <v>20250</v>
      </c>
      <c r="F90" s="83">
        <v>140650</v>
      </c>
      <c r="G90" s="84"/>
    </row>
    <row r="91" spans="1:7" x14ac:dyDescent="0.2">
      <c r="A91" s="79" t="s">
        <v>572</v>
      </c>
      <c r="B91" s="80" t="s">
        <v>536</v>
      </c>
      <c r="C91" s="81" t="s">
        <v>656</v>
      </c>
      <c r="D91" s="82">
        <v>160900</v>
      </c>
      <c r="E91" s="82">
        <v>20250</v>
      </c>
      <c r="F91" s="83">
        <v>140650</v>
      </c>
      <c r="G91" s="84"/>
    </row>
    <row r="92" spans="1:7" x14ac:dyDescent="0.2">
      <c r="A92" s="79" t="s">
        <v>657</v>
      </c>
      <c r="B92" s="80" t="s">
        <v>536</v>
      </c>
      <c r="C92" s="81" t="s">
        <v>658</v>
      </c>
      <c r="D92" s="82">
        <v>1398652</v>
      </c>
      <c r="E92" s="82">
        <v>612385.98</v>
      </c>
      <c r="F92" s="83">
        <v>786266.02</v>
      </c>
      <c r="G92" s="84"/>
    </row>
    <row r="93" spans="1:7" ht="48" customHeight="1" x14ac:dyDescent="0.2">
      <c r="A93" s="79" t="s">
        <v>548</v>
      </c>
      <c r="B93" s="80" t="s">
        <v>536</v>
      </c>
      <c r="C93" s="81" t="s">
        <v>659</v>
      </c>
      <c r="D93" s="82">
        <v>1370492</v>
      </c>
      <c r="E93" s="82">
        <v>612385.98</v>
      </c>
      <c r="F93" s="83">
        <v>758106.02</v>
      </c>
      <c r="G93" s="84"/>
    </row>
    <row r="94" spans="1:7" ht="24" x14ac:dyDescent="0.2">
      <c r="A94" s="79" t="s">
        <v>550</v>
      </c>
      <c r="B94" s="80" t="s">
        <v>536</v>
      </c>
      <c r="C94" s="81" t="s">
        <v>660</v>
      </c>
      <c r="D94" s="82">
        <v>1370492</v>
      </c>
      <c r="E94" s="82">
        <v>612385.98</v>
      </c>
      <c r="F94" s="83">
        <v>758106.02</v>
      </c>
      <c r="G94" s="84"/>
    </row>
    <row r="95" spans="1:7" ht="24" x14ac:dyDescent="0.2">
      <c r="A95" s="79" t="s">
        <v>552</v>
      </c>
      <c r="B95" s="80" t="s">
        <v>536</v>
      </c>
      <c r="C95" s="81" t="s">
        <v>661</v>
      </c>
      <c r="D95" s="82">
        <v>1052633</v>
      </c>
      <c r="E95" s="82">
        <v>485777.01</v>
      </c>
      <c r="F95" s="83">
        <v>566855.99</v>
      </c>
      <c r="G95" s="84"/>
    </row>
    <row r="96" spans="1:7" ht="36" x14ac:dyDescent="0.2">
      <c r="A96" s="79" t="s">
        <v>556</v>
      </c>
      <c r="B96" s="80" t="s">
        <v>536</v>
      </c>
      <c r="C96" s="81" t="s">
        <v>662</v>
      </c>
      <c r="D96" s="82">
        <v>317859</v>
      </c>
      <c r="E96" s="82">
        <v>126608.97</v>
      </c>
      <c r="F96" s="83">
        <v>191250.03</v>
      </c>
      <c r="G96" s="84"/>
    </row>
    <row r="97" spans="1:7" ht="24" x14ac:dyDescent="0.2">
      <c r="A97" s="79" t="s">
        <v>568</v>
      </c>
      <c r="B97" s="80" t="s">
        <v>536</v>
      </c>
      <c r="C97" s="81" t="s">
        <v>663</v>
      </c>
      <c r="D97" s="82">
        <v>28160</v>
      </c>
      <c r="E97" s="82" t="s">
        <v>44</v>
      </c>
      <c r="F97" s="83">
        <v>28160</v>
      </c>
      <c r="G97" s="84"/>
    </row>
    <row r="98" spans="1:7" ht="24" x14ac:dyDescent="0.2">
      <c r="A98" s="79" t="s">
        <v>570</v>
      </c>
      <c r="B98" s="80" t="s">
        <v>536</v>
      </c>
      <c r="C98" s="81" t="s">
        <v>664</v>
      </c>
      <c r="D98" s="82">
        <v>28160</v>
      </c>
      <c r="E98" s="82" t="s">
        <v>44</v>
      </c>
      <c r="F98" s="83">
        <v>28160</v>
      </c>
      <c r="G98" s="84"/>
    </row>
    <row r="99" spans="1:7" x14ac:dyDescent="0.2">
      <c r="A99" s="79" t="s">
        <v>572</v>
      </c>
      <c r="B99" s="80" t="s">
        <v>536</v>
      </c>
      <c r="C99" s="81" t="s">
        <v>665</v>
      </c>
      <c r="D99" s="82">
        <v>28160</v>
      </c>
      <c r="E99" s="82" t="s">
        <v>44</v>
      </c>
      <c r="F99" s="83">
        <v>28160</v>
      </c>
      <c r="G99" s="84"/>
    </row>
    <row r="100" spans="1:7" ht="24" x14ac:dyDescent="0.2">
      <c r="A100" s="79" t="s">
        <v>540</v>
      </c>
      <c r="B100" s="80" t="s">
        <v>536</v>
      </c>
      <c r="C100" s="81" t="s">
        <v>666</v>
      </c>
      <c r="D100" s="82">
        <v>200435638</v>
      </c>
      <c r="E100" s="82">
        <v>82800154.379999995</v>
      </c>
      <c r="F100" s="83">
        <v>117635483.62</v>
      </c>
      <c r="G100" s="84"/>
    </row>
    <row r="101" spans="1:7" ht="36" x14ac:dyDescent="0.2">
      <c r="A101" s="79" t="s">
        <v>667</v>
      </c>
      <c r="B101" s="80" t="s">
        <v>536</v>
      </c>
      <c r="C101" s="81" t="s">
        <v>668</v>
      </c>
      <c r="D101" s="82">
        <v>5841500</v>
      </c>
      <c r="E101" s="82">
        <v>2581060.44</v>
      </c>
      <c r="F101" s="83">
        <v>3260439.56</v>
      </c>
      <c r="G101" s="84"/>
    </row>
    <row r="102" spans="1:7" x14ac:dyDescent="0.2">
      <c r="A102" s="79" t="s">
        <v>544</v>
      </c>
      <c r="B102" s="80" t="s">
        <v>536</v>
      </c>
      <c r="C102" s="81" t="s">
        <v>669</v>
      </c>
      <c r="D102" s="82">
        <v>5841500</v>
      </c>
      <c r="E102" s="82">
        <v>2581060.44</v>
      </c>
      <c r="F102" s="83">
        <v>3260439.56</v>
      </c>
      <c r="G102" s="84"/>
    </row>
    <row r="103" spans="1:7" x14ac:dyDescent="0.2">
      <c r="A103" s="79" t="s">
        <v>546</v>
      </c>
      <c r="B103" s="80" t="s">
        <v>536</v>
      </c>
      <c r="C103" s="81" t="s">
        <v>670</v>
      </c>
      <c r="D103" s="82">
        <v>5841500</v>
      </c>
      <c r="E103" s="82">
        <v>2581060.44</v>
      </c>
      <c r="F103" s="83">
        <v>3260439.56</v>
      </c>
      <c r="G103" s="84"/>
    </row>
    <row r="104" spans="1:7" ht="52.5" customHeight="1" x14ac:dyDescent="0.2">
      <c r="A104" s="79" t="s">
        <v>548</v>
      </c>
      <c r="B104" s="80" t="s">
        <v>536</v>
      </c>
      <c r="C104" s="81" t="s">
        <v>671</v>
      </c>
      <c r="D104" s="82">
        <v>5841500</v>
      </c>
      <c r="E104" s="82">
        <v>2581060.44</v>
      </c>
      <c r="F104" s="83">
        <v>3260439.56</v>
      </c>
      <c r="G104" s="84"/>
    </row>
    <row r="105" spans="1:7" ht="24" x14ac:dyDescent="0.2">
      <c r="A105" s="79" t="s">
        <v>550</v>
      </c>
      <c r="B105" s="80" t="s">
        <v>536</v>
      </c>
      <c r="C105" s="81" t="s">
        <v>672</v>
      </c>
      <c r="D105" s="82">
        <v>5841500</v>
      </c>
      <c r="E105" s="82">
        <v>2581060.44</v>
      </c>
      <c r="F105" s="83">
        <v>3260439.56</v>
      </c>
      <c r="G105" s="84"/>
    </row>
    <row r="106" spans="1:7" ht="24" x14ac:dyDescent="0.2">
      <c r="A106" s="79" t="s">
        <v>552</v>
      </c>
      <c r="B106" s="80" t="s">
        <v>536</v>
      </c>
      <c r="C106" s="81" t="s">
        <v>673</v>
      </c>
      <c r="D106" s="82">
        <v>4286500</v>
      </c>
      <c r="E106" s="82">
        <v>1938697.62</v>
      </c>
      <c r="F106" s="83">
        <v>2347802.38</v>
      </c>
      <c r="G106" s="84"/>
    </row>
    <row r="107" spans="1:7" ht="36" x14ac:dyDescent="0.2">
      <c r="A107" s="79" t="s">
        <v>554</v>
      </c>
      <c r="B107" s="80" t="s">
        <v>536</v>
      </c>
      <c r="C107" s="81" t="s">
        <v>674</v>
      </c>
      <c r="D107" s="82">
        <v>200100</v>
      </c>
      <c r="E107" s="82">
        <v>144499.1</v>
      </c>
      <c r="F107" s="83">
        <v>55600.9</v>
      </c>
      <c r="G107" s="84"/>
    </row>
    <row r="108" spans="1:7" ht="36" x14ac:dyDescent="0.2">
      <c r="A108" s="79" t="s">
        <v>556</v>
      </c>
      <c r="B108" s="80" t="s">
        <v>536</v>
      </c>
      <c r="C108" s="81" t="s">
        <v>675</v>
      </c>
      <c r="D108" s="82">
        <v>1354900</v>
      </c>
      <c r="E108" s="82">
        <v>497863.72</v>
      </c>
      <c r="F108" s="83">
        <v>857036.28</v>
      </c>
      <c r="G108" s="84"/>
    </row>
    <row r="109" spans="1:7" x14ac:dyDescent="0.2">
      <c r="A109" s="79" t="s">
        <v>575</v>
      </c>
      <c r="B109" s="80" t="s">
        <v>536</v>
      </c>
      <c r="C109" s="81" t="s">
        <v>676</v>
      </c>
      <c r="D109" s="82">
        <v>194594138</v>
      </c>
      <c r="E109" s="82">
        <v>80219093.939999998</v>
      </c>
      <c r="F109" s="83">
        <v>114375044.06</v>
      </c>
      <c r="G109" s="84"/>
    </row>
    <row r="110" spans="1:7" x14ac:dyDescent="0.2">
      <c r="A110" s="79" t="s">
        <v>544</v>
      </c>
      <c r="B110" s="80" t="s">
        <v>536</v>
      </c>
      <c r="C110" s="81" t="s">
        <v>677</v>
      </c>
      <c r="D110" s="82">
        <v>194594138</v>
      </c>
      <c r="E110" s="82">
        <v>80219093.939999998</v>
      </c>
      <c r="F110" s="83">
        <v>114375044.06</v>
      </c>
      <c r="G110" s="84"/>
    </row>
    <row r="111" spans="1:7" x14ac:dyDescent="0.2">
      <c r="A111" s="79" t="s">
        <v>546</v>
      </c>
      <c r="B111" s="80" t="s">
        <v>536</v>
      </c>
      <c r="C111" s="81" t="s">
        <v>678</v>
      </c>
      <c r="D111" s="82">
        <v>174707938</v>
      </c>
      <c r="E111" s="82">
        <v>72617400.310000002</v>
      </c>
      <c r="F111" s="83">
        <v>102090537.69</v>
      </c>
      <c r="G111" s="84"/>
    </row>
    <row r="112" spans="1:7" ht="49.5" customHeight="1" x14ac:dyDescent="0.2">
      <c r="A112" s="79" t="s">
        <v>548</v>
      </c>
      <c r="B112" s="80" t="s">
        <v>536</v>
      </c>
      <c r="C112" s="81" t="s">
        <v>679</v>
      </c>
      <c r="D112" s="82">
        <v>168270438</v>
      </c>
      <c r="E112" s="82">
        <v>70826911.900000006</v>
      </c>
      <c r="F112" s="83">
        <v>97443526.099999994</v>
      </c>
      <c r="G112" s="84"/>
    </row>
    <row r="113" spans="1:7" ht="24" x14ac:dyDescent="0.2">
      <c r="A113" s="79" t="s">
        <v>550</v>
      </c>
      <c r="B113" s="80" t="s">
        <v>536</v>
      </c>
      <c r="C113" s="81" t="s">
        <v>680</v>
      </c>
      <c r="D113" s="82">
        <v>168270438</v>
      </c>
      <c r="E113" s="82">
        <v>70826911.900000006</v>
      </c>
      <c r="F113" s="83">
        <v>97443526.099999994</v>
      </c>
      <c r="G113" s="84"/>
    </row>
    <row r="114" spans="1:7" ht="24" x14ac:dyDescent="0.2">
      <c r="A114" s="79" t="s">
        <v>552</v>
      </c>
      <c r="B114" s="80" t="s">
        <v>536</v>
      </c>
      <c r="C114" s="81" t="s">
        <v>681</v>
      </c>
      <c r="D114" s="82">
        <v>129173188</v>
      </c>
      <c r="E114" s="82">
        <v>56050477.640000001</v>
      </c>
      <c r="F114" s="83">
        <v>73122710.359999999</v>
      </c>
      <c r="G114" s="84"/>
    </row>
    <row r="115" spans="1:7" ht="36" x14ac:dyDescent="0.2">
      <c r="A115" s="79" t="s">
        <v>554</v>
      </c>
      <c r="B115" s="80" t="s">
        <v>536</v>
      </c>
      <c r="C115" s="81" t="s">
        <v>682</v>
      </c>
      <c r="D115" s="82">
        <v>524000</v>
      </c>
      <c r="E115" s="82">
        <v>83582.3</v>
      </c>
      <c r="F115" s="83">
        <v>440417.7</v>
      </c>
      <c r="G115" s="84"/>
    </row>
    <row r="116" spans="1:7" ht="36" x14ac:dyDescent="0.2">
      <c r="A116" s="79" t="s">
        <v>556</v>
      </c>
      <c r="B116" s="80" t="s">
        <v>536</v>
      </c>
      <c r="C116" s="81" t="s">
        <v>683</v>
      </c>
      <c r="D116" s="82">
        <v>38573250</v>
      </c>
      <c r="E116" s="82">
        <v>14692851.960000001</v>
      </c>
      <c r="F116" s="83">
        <v>23880398.039999999</v>
      </c>
      <c r="G116" s="84"/>
    </row>
    <row r="117" spans="1:7" ht="24" x14ac:dyDescent="0.2">
      <c r="A117" s="79" t="s">
        <v>568</v>
      </c>
      <c r="B117" s="80" t="s">
        <v>536</v>
      </c>
      <c r="C117" s="81" t="s">
        <v>684</v>
      </c>
      <c r="D117" s="82">
        <v>6437500</v>
      </c>
      <c r="E117" s="82">
        <v>1790488.41</v>
      </c>
      <c r="F117" s="83">
        <v>4647011.59</v>
      </c>
      <c r="G117" s="84"/>
    </row>
    <row r="118" spans="1:7" ht="24" x14ac:dyDescent="0.2">
      <c r="A118" s="79" t="s">
        <v>570</v>
      </c>
      <c r="B118" s="80" t="s">
        <v>536</v>
      </c>
      <c r="C118" s="81" t="s">
        <v>685</v>
      </c>
      <c r="D118" s="82">
        <v>6437500</v>
      </c>
      <c r="E118" s="82">
        <v>1790488.41</v>
      </c>
      <c r="F118" s="83">
        <v>4647011.59</v>
      </c>
      <c r="G118" s="84"/>
    </row>
    <row r="119" spans="1:7" x14ac:dyDescent="0.2">
      <c r="A119" s="79" t="s">
        <v>572</v>
      </c>
      <c r="B119" s="80" t="s">
        <v>536</v>
      </c>
      <c r="C119" s="81" t="s">
        <v>686</v>
      </c>
      <c r="D119" s="82">
        <v>6437500</v>
      </c>
      <c r="E119" s="82">
        <v>1790488.41</v>
      </c>
      <c r="F119" s="83">
        <v>4647011.59</v>
      </c>
      <c r="G119" s="84"/>
    </row>
    <row r="120" spans="1:7" ht="24" x14ac:dyDescent="0.2">
      <c r="A120" s="79" t="s">
        <v>687</v>
      </c>
      <c r="B120" s="80" t="s">
        <v>536</v>
      </c>
      <c r="C120" s="81" t="s">
        <v>688</v>
      </c>
      <c r="D120" s="82">
        <v>15268300</v>
      </c>
      <c r="E120" s="82">
        <v>5910008.25</v>
      </c>
      <c r="F120" s="83">
        <v>9358291.75</v>
      </c>
      <c r="G120" s="84"/>
    </row>
    <row r="121" spans="1:7" ht="48.75" customHeight="1" x14ac:dyDescent="0.2">
      <c r="A121" s="79" t="s">
        <v>548</v>
      </c>
      <c r="B121" s="80" t="s">
        <v>536</v>
      </c>
      <c r="C121" s="81" t="s">
        <v>689</v>
      </c>
      <c r="D121" s="82">
        <v>12723583</v>
      </c>
      <c r="E121" s="82">
        <v>5440969.75</v>
      </c>
      <c r="F121" s="83">
        <v>7282613.25</v>
      </c>
      <c r="G121" s="84"/>
    </row>
    <row r="122" spans="1:7" ht="24" x14ac:dyDescent="0.2">
      <c r="A122" s="79" t="s">
        <v>550</v>
      </c>
      <c r="B122" s="80" t="s">
        <v>536</v>
      </c>
      <c r="C122" s="81" t="s">
        <v>690</v>
      </c>
      <c r="D122" s="82">
        <v>12723583</v>
      </c>
      <c r="E122" s="82">
        <v>5440969.75</v>
      </c>
      <c r="F122" s="83">
        <v>7282613.25</v>
      </c>
      <c r="G122" s="84"/>
    </row>
    <row r="123" spans="1:7" ht="24" x14ac:dyDescent="0.2">
      <c r="A123" s="79" t="s">
        <v>552</v>
      </c>
      <c r="B123" s="80" t="s">
        <v>536</v>
      </c>
      <c r="C123" s="81" t="s">
        <v>691</v>
      </c>
      <c r="D123" s="82">
        <v>9710158</v>
      </c>
      <c r="E123" s="82">
        <v>4310452.21</v>
      </c>
      <c r="F123" s="83">
        <v>5399705.79</v>
      </c>
      <c r="G123" s="84"/>
    </row>
    <row r="124" spans="1:7" ht="36" x14ac:dyDescent="0.2">
      <c r="A124" s="79" t="s">
        <v>554</v>
      </c>
      <c r="B124" s="80" t="s">
        <v>536</v>
      </c>
      <c r="C124" s="81" t="s">
        <v>692</v>
      </c>
      <c r="D124" s="82">
        <v>15000</v>
      </c>
      <c r="E124" s="82">
        <v>2300</v>
      </c>
      <c r="F124" s="83">
        <v>12700</v>
      </c>
      <c r="G124" s="84"/>
    </row>
    <row r="125" spans="1:7" ht="36" x14ac:dyDescent="0.2">
      <c r="A125" s="79" t="s">
        <v>556</v>
      </c>
      <c r="B125" s="80" t="s">
        <v>536</v>
      </c>
      <c r="C125" s="81" t="s">
        <v>693</v>
      </c>
      <c r="D125" s="82">
        <v>2998425</v>
      </c>
      <c r="E125" s="82">
        <v>1128217.54</v>
      </c>
      <c r="F125" s="83">
        <v>1870207.46</v>
      </c>
      <c r="G125" s="84"/>
    </row>
    <row r="126" spans="1:7" ht="24" x14ac:dyDescent="0.2">
      <c r="A126" s="79" t="s">
        <v>568</v>
      </c>
      <c r="B126" s="80" t="s">
        <v>536</v>
      </c>
      <c r="C126" s="81" t="s">
        <v>694</v>
      </c>
      <c r="D126" s="82">
        <v>2544717</v>
      </c>
      <c r="E126" s="82">
        <v>469038.5</v>
      </c>
      <c r="F126" s="83">
        <v>2075678.5</v>
      </c>
      <c r="G126" s="84"/>
    </row>
    <row r="127" spans="1:7" ht="24" x14ac:dyDescent="0.2">
      <c r="A127" s="79" t="s">
        <v>570</v>
      </c>
      <c r="B127" s="80" t="s">
        <v>536</v>
      </c>
      <c r="C127" s="81" t="s">
        <v>695</v>
      </c>
      <c r="D127" s="82">
        <v>2544717</v>
      </c>
      <c r="E127" s="82">
        <v>469038.5</v>
      </c>
      <c r="F127" s="83">
        <v>2075678.5</v>
      </c>
      <c r="G127" s="84"/>
    </row>
    <row r="128" spans="1:7" x14ac:dyDescent="0.2">
      <c r="A128" s="79" t="s">
        <v>572</v>
      </c>
      <c r="B128" s="80" t="s">
        <v>536</v>
      </c>
      <c r="C128" s="81" t="s">
        <v>696</v>
      </c>
      <c r="D128" s="82">
        <v>2544717</v>
      </c>
      <c r="E128" s="82">
        <v>469038.5</v>
      </c>
      <c r="F128" s="83">
        <v>2075678.5</v>
      </c>
      <c r="G128" s="84"/>
    </row>
    <row r="129" spans="1:7" x14ac:dyDescent="0.2">
      <c r="A129" s="79" t="s">
        <v>697</v>
      </c>
      <c r="B129" s="80" t="s">
        <v>536</v>
      </c>
      <c r="C129" s="81" t="s">
        <v>698</v>
      </c>
      <c r="D129" s="82">
        <v>3321726</v>
      </c>
      <c r="E129" s="82">
        <v>1287572.24</v>
      </c>
      <c r="F129" s="83">
        <v>2034153.76</v>
      </c>
      <c r="G129" s="84"/>
    </row>
    <row r="130" spans="1:7" ht="47.25" customHeight="1" x14ac:dyDescent="0.2">
      <c r="A130" s="79" t="s">
        <v>548</v>
      </c>
      <c r="B130" s="80" t="s">
        <v>536</v>
      </c>
      <c r="C130" s="81" t="s">
        <v>699</v>
      </c>
      <c r="D130" s="82">
        <v>3164726</v>
      </c>
      <c r="E130" s="82">
        <v>1287572.24</v>
      </c>
      <c r="F130" s="83">
        <v>1877153.76</v>
      </c>
      <c r="G130" s="84"/>
    </row>
    <row r="131" spans="1:7" ht="24" x14ac:dyDescent="0.2">
      <c r="A131" s="79" t="s">
        <v>550</v>
      </c>
      <c r="B131" s="80" t="s">
        <v>536</v>
      </c>
      <c r="C131" s="81" t="s">
        <v>700</v>
      </c>
      <c r="D131" s="82">
        <v>3164726</v>
      </c>
      <c r="E131" s="82">
        <v>1287572.24</v>
      </c>
      <c r="F131" s="83">
        <v>1877153.76</v>
      </c>
      <c r="G131" s="84"/>
    </row>
    <row r="132" spans="1:7" ht="24" x14ac:dyDescent="0.2">
      <c r="A132" s="79" t="s">
        <v>552</v>
      </c>
      <c r="B132" s="80" t="s">
        <v>536</v>
      </c>
      <c r="C132" s="81" t="s">
        <v>701</v>
      </c>
      <c r="D132" s="82">
        <v>2430653</v>
      </c>
      <c r="E132" s="82">
        <v>1002497.37</v>
      </c>
      <c r="F132" s="83">
        <v>1428155.63</v>
      </c>
      <c r="G132" s="84"/>
    </row>
    <row r="133" spans="1:7" ht="36" x14ac:dyDescent="0.2">
      <c r="A133" s="79" t="s">
        <v>556</v>
      </c>
      <c r="B133" s="80" t="s">
        <v>536</v>
      </c>
      <c r="C133" s="81" t="s">
        <v>702</v>
      </c>
      <c r="D133" s="82">
        <v>734073</v>
      </c>
      <c r="E133" s="82">
        <v>285074.87</v>
      </c>
      <c r="F133" s="83">
        <v>448998.13</v>
      </c>
      <c r="G133" s="84"/>
    </row>
    <row r="134" spans="1:7" ht="24" x14ac:dyDescent="0.2">
      <c r="A134" s="79" t="s">
        <v>568</v>
      </c>
      <c r="B134" s="80" t="s">
        <v>536</v>
      </c>
      <c r="C134" s="81" t="s">
        <v>703</v>
      </c>
      <c r="D134" s="82">
        <v>157000</v>
      </c>
      <c r="E134" s="82" t="s">
        <v>44</v>
      </c>
      <c r="F134" s="83">
        <v>157000</v>
      </c>
      <c r="G134" s="84"/>
    </row>
    <row r="135" spans="1:7" ht="24" x14ac:dyDescent="0.2">
      <c r="A135" s="79" t="s">
        <v>570</v>
      </c>
      <c r="B135" s="80" t="s">
        <v>536</v>
      </c>
      <c r="C135" s="81" t="s">
        <v>704</v>
      </c>
      <c r="D135" s="82">
        <v>157000</v>
      </c>
      <c r="E135" s="82" t="s">
        <v>44</v>
      </c>
      <c r="F135" s="83">
        <v>157000</v>
      </c>
      <c r="G135" s="84"/>
    </row>
    <row r="136" spans="1:7" x14ac:dyDescent="0.2">
      <c r="A136" s="79" t="s">
        <v>572</v>
      </c>
      <c r="B136" s="80" t="s">
        <v>536</v>
      </c>
      <c r="C136" s="81" t="s">
        <v>705</v>
      </c>
      <c r="D136" s="82">
        <v>157000</v>
      </c>
      <c r="E136" s="82" t="s">
        <v>44</v>
      </c>
      <c r="F136" s="83">
        <v>157000</v>
      </c>
      <c r="G136" s="84"/>
    </row>
    <row r="137" spans="1:7" ht="24" x14ac:dyDescent="0.2">
      <c r="A137" s="79" t="s">
        <v>706</v>
      </c>
      <c r="B137" s="80" t="s">
        <v>536</v>
      </c>
      <c r="C137" s="81" t="s">
        <v>707</v>
      </c>
      <c r="D137" s="82">
        <v>1072174</v>
      </c>
      <c r="E137" s="82">
        <v>353259.89</v>
      </c>
      <c r="F137" s="83">
        <v>718914.11</v>
      </c>
      <c r="G137" s="84"/>
    </row>
    <row r="138" spans="1:7" ht="52.5" customHeight="1" x14ac:dyDescent="0.2">
      <c r="A138" s="79" t="s">
        <v>548</v>
      </c>
      <c r="B138" s="80" t="s">
        <v>536</v>
      </c>
      <c r="C138" s="81" t="s">
        <v>708</v>
      </c>
      <c r="D138" s="82">
        <v>980074</v>
      </c>
      <c r="E138" s="82">
        <v>353259.89</v>
      </c>
      <c r="F138" s="83">
        <v>626814.11</v>
      </c>
      <c r="G138" s="84"/>
    </row>
    <row r="139" spans="1:7" ht="24" x14ac:dyDescent="0.2">
      <c r="A139" s="79" t="s">
        <v>550</v>
      </c>
      <c r="B139" s="80" t="s">
        <v>536</v>
      </c>
      <c r="C139" s="81" t="s">
        <v>709</v>
      </c>
      <c r="D139" s="82">
        <v>980074</v>
      </c>
      <c r="E139" s="82">
        <v>353259.89</v>
      </c>
      <c r="F139" s="83">
        <v>626814.11</v>
      </c>
      <c r="G139" s="84"/>
    </row>
    <row r="140" spans="1:7" ht="24" x14ac:dyDescent="0.2">
      <c r="A140" s="79" t="s">
        <v>552</v>
      </c>
      <c r="B140" s="80" t="s">
        <v>536</v>
      </c>
      <c r="C140" s="81" t="s">
        <v>710</v>
      </c>
      <c r="D140" s="82">
        <v>766574</v>
      </c>
      <c r="E140" s="82">
        <v>283597.26</v>
      </c>
      <c r="F140" s="83">
        <v>482976.74</v>
      </c>
      <c r="G140" s="84"/>
    </row>
    <row r="141" spans="1:7" ht="36" x14ac:dyDescent="0.2">
      <c r="A141" s="79" t="s">
        <v>556</v>
      </c>
      <c r="B141" s="80" t="s">
        <v>536</v>
      </c>
      <c r="C141" s="81" t="s">
        <v>711</v>
      </c>
      <c r="D141" s="82">
        <v>213500</v>
      </c>
      <c r="E141" s="82">
        <v>69662.63</v>
      </c>
      <c r="F141" s="83">
        <v>143837.37</v>
      </c>
      <c r="G141" s="84"/>
    </row>
    <row r="142" spans="1:7" ht="24" x14ac:dyDescent="0.2">
      <c r="A142" s="79" t="s">
        <v>568</v>
      </c>
      <c r="B142" s="80" t="s">
        <v>536</v>
      </c>
      <c r="C142" s="81" t="s">
        <v>712</v>
      </c>
      <c r="D142" s="82">
        <v>92100</v>
      </c>
      <c r="E142" s="82" t="s">
        <v>44</v>
      </c>
      <c r="F142" s="83">
        <v>92100</v>
      </c>
      <c r="G142" s="84"/>
    </row>
    <row r="143" spans="1:7" ht="24" x14ac:dyDescent="0.2">
      <c r="A143" s="79" t="s">
        <v>570</v>
      </c>
      <c r="B143" s="80" t="s">
        <v>536</v>
      </c>
      <c r="C143" s="81" t="s">
        <v>713</v>
      </c>
      <c r="D143" s="82">
        <v>92100</v>
      </c>
      <c r="E143" s="82" t="s">
        <v>44</v>
      </c>
      <c r="F143" s="83">
        <v>92100</v>
      </c>
      <c r="G143" s="84"/>
    </row>
    <row r="144" spans="1:7" x14ac:dyDescent="0.2">
      <c r="A144" s="79" t="s">
        <v>572</v>
      </c>
      <c r="B144" s="80" t="s">
        <v>536</v>
      </c>
      <c r="C144" s="81" t="s">
        <v>714</v>
      </c>
      <c r="D144" s="82">
        <v>92100</v>
      </c>
      <c r="E144" s="82" t="s">
        <v>44</v>
      </c>
      <c r="F144" s="83">
        <v>92100</v>
      </c>
      <c r="G144" s="84"/>
    </row>
    <row r="145" spans="1:7" ht="24" x14ac:dyDescent="0.2">
      <c r="A145" s="79" t="s">
        <v>715</v>
      </c>
      <c r="B145" s="80" t="s">
        <v>536</v>
      </c>
      <c r="C145" s="81" t="s">
        <v>716</v>
      </c>
      <c r="D145" s="82">
        <v>224000</v>
      </c>
      <c r="E145" s="82">
        <v>50853.25</v>
      </c>
      <c r="F145" s="83">
        <v>173146.75</v>
      </c>
      <c r="G145" s="84"/>
    </row>
    <row r="146" spans="1:7" ht="51" customHeight="1" x14ac:dyDescent="0.2">
      <c r="A146" s="79" t="s">
        <v>548</v>
      </c>
      <c r="B146" s="80" t="s">
        <v>536</v>
      </c>
      <c r="C146" s="81" t="s">
        <v>717</v>
      </c>
      <c r="D146" s="82">
        <v>203760</v>
      </c>
      <c r="E146" s="82">
        <v>50853.25</v>
      </c>
      <c r="F146" s="83">
        <v>152906.75</v>
      </c>
      <c r="G146" s="84"/>
    </row>
    <row r="147" spans="1:7" ht="24" x14ac:dyDescent="0.2">
      <c r="A147" s="79" t="s">
        <v>550</v>
      </c>
      <c r="B147" s="80" t="s">
        <v>536</v>
      </c>
      <c r="C147" s="81" t="s">
        <v>718</v>
      </c>
      <c r="D147" s="82">
        <v>203760</v>
      </c>
      <c r="E147" s="82">
        <v>50853.25</v>
      </c>
      <c r="F147" s="83">
        <v>152906.75</v>
      </c>
      <c r="G147" s="84"/>
    </row>
    <row r="148" spans="1:7" ht="24" x14ac:dyDescent="0.2">
      <c r="A148" s="79" t="s">
        <v>552</v>
      </c>
      <c r="B148" s="80" t="s">
        <v>536</v>
      </c>
      <c r="C148" s="81" t="s">
        <v>719</v>
      </c>
      <c r="D148" s="82">
        <v>156470</v>
      </c>
      <c r="E148" s="82">
        <v>39334.51</v>
      </c>
      <c r="F148" s="83">
        <v>117135.49</v>
      </c>
      <c r="G148" s="84"/>
    </row>
    <row r="149" spans="1:7" ht="36" x14ac:dyDescent="0.2">
      <c r="A149" s="79" t="s">
        <v>556</v>
      </c>
      <c r="B149" s="80" t="s">
        <v>536</v>
      </c>
      <c r="C149" s="81" t="s">
        <v>720</v>
      </c>
      <c r="D149" s="82">
        <v>47290</v>
      </c>
      <c r="E149" s="82">
        <v>11518.74</v>
      </c>
      <c r="F149" s="83">
        <v>35771.26</v>
      </c>
      <c r="G149" s="84"/>
    </row>
    <row r="150" spans="1:7" ht="24" x14ac:dyDescent="0.2">
      <c r="A150" s="79" t="s">
        <v>568</v>
      </c>
      <c r="B150" s="80" t="s">
        <v>536</v>
      </c>
      <c r="C150" s="81" t="s">
        <v>721</v>
      </c>
      <c r="D150" s="82">
        <v>20240</v>
      </c>
      <c r="E150" s="82" t="s">
        <v>44</v>
      </c>
      <c r="F150" s="83">
        <v>20240</v>
      </c>
      <c r="G150" s="84"/>
    </row>
    <row r="151" spans="1:7" ht="24" x14ac:dyDescent="0.2">
      <c r="A151" s="79" t="s">
        <v>570</v>
      </c>
      <c r="B151" s="80" t="s">
        <v>536</v>
      </c>
      <c r="C151" s="81" t="s">
        <v>722</v>
      </c>
      <c r="D151" s="82">
        <v>20240</v>
      </c>
      <c r="E151" s="82" t="s">
        <v>44</v>
      </c>
      <c r="F151" s="83">
        <v>20240</v>
      </c>
      <c r="G151" s="84"/>
    </row>
    <row r="152" spans="1:7" x14ac:dyDescent="0.2">
      <c r="A152" s="79" t="s">
        <v>572</v>
      </c>
      <c r="B152" s="80" t="s">
        <v>536</v>
      </c>
      <c r="C152" s="81" t="s">
        <v>723</v>
      </c>
      <c r="D152" s="82">
        <v>20240</v>
      </c>
      <c r="E152" s="82" t="s">
        <v>44</v>
      </c>
      <c r="F152" s="83">
        <v>20240</v>
      </c>
      <c r="G152" s="84"/>
    </row>
    <row r="153" spans="1:7" s="68" customFormat="1" x14ac:dyDescent="0.2">
      <c r="A153" s="73" t="s">
        <v>724</v>
      </c>
      <c r="B153" s="74" t="s">
        <v>536</v>
      </c>
      <c r="C153" s="75" t="s">
        <v>725</v>
      </c>
      <c r="D153" s="76">
        <v>31700</v>
      </c>
      <c r="E153" s="76">
        <v>31700</v>
      </c>
      <c r="F153" s="77" t="s">
        <v>44</v>
      </c>
      <c r="G153" s="78"/>
    </row>
    <row r="154" spans="1:7" ht="24" x14ac:dyDescent="0.2">
      <c r="A154" s="79" t="s">
        <v>726</v>
      </c>
      <c r="B154" s="80" t="s">
        <v>536</v>
      </c>
      <c r="C154" s="81" t="s">
        <v>727</v>
      </c>
      <c r="D154" s="82">
        <v>31700</v>
      </c>
      <c r="E154" s="82">
        <v>31700</v>
      </c>
      <c r="F154" s="83" t="s">
        <v>44</v>
      </c>
      <c r="G154" s="84"/>
    </row>
    <row r="155" spans="1:7" x14ac:dyDescent="0.2">
      <c r="A155" s="79" t="s">
        <v>544</v>
      </c>
      <c r="B155" s="80" t="s">
        <v>536</v>
      </c>
      <c r="C155" s="81" t="s">
        <v>728</v>
      </c>
      <c r="D155" s="82">
        <v>31700</v>
      </c>
      <c r="E155" s="82">
        <v>31700</v>
      </c>
      <c r="F155" s="83" t="s">
        <v>44</v>
      </c>
      <c r="G155" s="84"/>
    </row>
    <row r="156" spans="1:7" x14ac:dyDescent="0.2">
      <c r="A156" s="79" t="s">
        <v>544</v>
      </c>
      <c r="B156" s="80" t="s">
        <v>536</v>
      </c>
      <c r="C156" s="81" t="s">
        <v>729</v>
      </c>
      <c r="D156" s="82">
        <v>31700</v>
      </c>
      <c r="E156" s="82">
        <v>31700</v>
      </c>
      <c r="F156" s="83" t="s">
        <v>44</v>
      </c>
      <c r="G156" s="84"/>
    </row>
    <row r="157" spans="1:7" ht="36" x14ac:dyDescent="0.2">
      <c r="A157" s="79" t="s">
        <v>730</v>
      </c>
      <c r="B157" s="80" t="s">
        <v>536</v>
      </c>
      <c r="C157" s="81" t="s">
        <v>731</v>
      </c>
      <c r="D157" s="82">
        <v>31700</v>
      </c>
      <c r="E157" s="82">
        <v>31700</v>
      </c>
      <c r="F157" s="83" t="s">
        <v>44</v>
      </c>
      <c r="G157" s="84"/>
    </row>
    <row r="158" spans="1:7" ht="24" x14ac:dyDescent="0.2">
      <c r="A158" s="79" t="s">
        <v>568</v>
      </c>
      <c r="B158" s="80" t="s">
        <v>536</v>
      </c>
      <c r="C158" s="81" t="s">
        <v>732</v>
      </c>
      <c r="D158" s="82">
        <v>31700</v>
      </c>
      <c r="E158" s="82">
        <v>31700</v>
      </c>
      <c r="F158" s="83" t="s">
        <v>44</v>
      </c>
      <c r="G158" s="84"/>
    </row>
    <row r="159" spans="1:7" ht="24" x14ac:dyDescent="0.2">
      <c r="A159" s="79" t="s">
        <v>570</v>
      </c>
      <c r="B159" s="80" t="s">
        <v>536</v>
      </c>
      <c r="C159" s="81" t="s">
        <v>733</v>
      </c>
      <c r="D159" s="82">
        <v>31700</v>
      </c>
      <c r="E159" s="82">
        <v>31700</v>
      </c>
      <c r="F159" s="83" t="s">
        <v>44</v>
      </c>
      <c r="G159" s="84"/>
    </row>
    <row r="160" spans="1:7" x14ac:dyDescent="0.2">
      <c r="A160" s="79" t="s">
        <v>572</v>
      </c>
      <c r="B160" s="80" t="s">
        <v>536</v>
      </c>
      <c r="C160" s="81" t="s">
        <v>734</v>
      </c>
      <c r="D160" s="82">
        <v>31700</v>
      </c>
      <c r="E160" s="82">
        <v>31700</v>
      </c>
      <c r="F160" s="83" t="s">
        <v>44</v>
      </c>
      <c r="G160" s="84"/>
    </row>
    <row r="161" spans="1:7" s="68" customFormat="1" ht="36" x14ac:dyDescent="0.2">
      <c r="A161" s="73" t="s">
        <v>735</v>
      </c>
      <c r="B161" s="74" t="s">
        <v>536</v>
      </c>
      <c r="C161" s="75" t="s">
        <v>736</v>
      </c>
      <c r="D161" s="76">
        <v>54374567.280000001</v>
      </c>
      <c r="E161" s="76">
        <v>23548766.700000003</v>
      </c>
      <c r="F161" s="77">
        <v>30825800.579999998</v>
      </c>
      <c r="G161" s="78"/>
    </row>
    <row r="162" spans="1:7" ht="48" x14ac:dyDescent="0.2">
      <c r="A162" s="79" t="s">
        <v>737</v>
      </c>
      <c r="B162" s="80" t="s">
        <v>536</v>
      </c>
      <c r="C162" s="81" t="s">
        <v>738</v>
      </c>
      <c r="D162" s="82">
        <v>373300</v>
      </c>
      <c r="E162" s="82">
        <v>157980</v>
      </c>
      <c r="F162" s="83">
        <v>215320</v>
      </c>
      <c r="G162" s="84"/>
    </row>
    <row r="163" spans="1:7" x14ac:dyDescent="0.2">
      <c r="A163" s="79" t="s">
        <v>562</v>
      </c>
      <c r="B163" s="80" t="s">
        <v>536</v>
      </c>
      <c r="C163" s="81" t="s">
        <v>739</v>
      </c>
      <c r="D163" s="82">
        <v>373300</v>
      </c>
      <c r="E163" s="82">
        <v>157980</v>
      </c>
      <c r="F163" s="83">
        <v>215320</v>
      </c>
      <c r="G163" s="84"/>
    </row>
    <row r="164" spans="1:7" ht="48" x14ac:dyDescent="0.2">
      <c r="A164" s="79" t="s">
        <v>740</v>
      </c>
      <c r="B164" s="80" t="s">
        <v>536</v>
      </c>
      <c r="C164" s="81" t="s">
        <v>741</v>
      </c>
      <c r="D164" s="82">
        <v>263300</v>
      </c>
      <c r="E164" s="82">
        <v>157980</v>
      </c>
      <c r="F164" s="83">
        <v>105320</v>
      </c>
      <c r="G164" s="84"/>
    </row>
    <row r="165" spans="1:7" ht="48" x14ac:dyDescent="0.2">
      <c r="A165" s="79" t="s">
        <v>742</v>
      </c>
      <c r="B165" s="80" t="s">
        <v>536</v>
      </c>
      <c r="C165" s="81" t="s">
        <v>743</v>
      </c>
      <c r="D165" s="82">
        <v>263300</v>
      </c>
      <c r="E165" s="82">
        <v>157980</v>
      </c>
      <c r="F165" s="83">
        <v>105320</v>
      </c>
      <c r="G165" s="84"/>
    </row>
    <row r="166" spans="1:7" ht="48.75" customHeight="1" x14ac:dyDescent="0.2">
      <c r="A166" s="79" t="s">
        <v>548</v>
      </c>
      <c r="B166" s="80" t="s">
        <v>536</v>
      </c>
      <c r="C166" s="81" t="s">
        <v>744</v>
      </c>
      <c r="D166" s="82">
        <v>263300</v>
      </c>
      <c r="E166" s="82">
        <v>157980</v>
      </c>
      <c r="F166" s="83">
        <v>105320</v>
      </c>
      <c r="G166" s="84"/>
    </row>
    <row r="167" spans="1:7" ht="24" x14ac:dyDescent="0.2">
      <c r="A167" s="79" t="s">
        <v>550</v>
      </c>
      <c r="B167" s="80" t="s">
        <v>536</v>
      </c>
      <c r="C167" s="81" t="s">
        <v>745</v>
      </c>
      <c r="D167" s="82">
        <v>263300</v>
      </c>
      <c r="E167" s="82">
        <v>157980</v>
      </c>
      <c r="F167" s="83">
        <v>105320</v>
      </c>
      <c r="G167" s="84"/>
    </row>
    <row r="168" spans="1:7" ht="24" x14ac:dyDescent="0.2">
      <c r="A168" s="79" t="s">
        <v>552</v>
      </c>
      <c r="B168" s="80" t="s">
        <v>536</v>
      </c>
      <c r="C168" s="81" t="s">
        <v>746</v>
      </c>
      <c r="D168" s="82">
        <v>202263</v>
      </c>
      <c r="E168" s="82">
        <v>121372.12</v>
      </c>
      <c r="F168" s="83">
        <v>80890.880000000005</v>
      </c>
      <c r="G168" s="84"/>
    </row>
    <row r="169" spans="1:7" ht="36" x14ac:dyDescent="0.2">
      <c r="A169" s="79" t="s">
        <v>556</v>
      </c>
      <c r="B169" s="80" t="s">
        <v>536</v>
      </c>
      <c r="C169" s="81" t="s">
        <v>747</v>
      </c>
      <c r="D169" s="82">
        <v>61037</v>
      </c>
      <c r="E169" s="82">
        <v>36607.879999999997</v>
      </c>
      <c r="F169" s="83">
        <v>24429.119999999999</v>
      </c>
      <c r="G169" s="84"/>
    </row>
    <row r="170" spans="1:7" ht="26.25" customHeight="1" x14ac:dyDescent="0.2">
      <c r="A170" s="79" t="s">
        <v>748</v>
      </c>
      <c r="B170" s="80" t="s">
        <v>536</v>
      </c>
      <c r="C170" s="81" t="s">
        <v>749</v>
      </c>
      <c r="D170" s="82">
        <v>110000</v>
      </c>
      <c r="E170" s="82" t="s">
        <v>44</v>
      </c>
      <c r="F170" s="83">
        <v>110000</v>
      </c>
      <c r="G170" s="84"/>
    </row>
    <row r="171" spans="1:7" ht="24" x14ac:dyDescent="0.2">
      <c r="A171" s="79" t="s">
        <v>750</v>
      </c>
      <c r="B171" s="80" t="s">
        <v>536</v>
      </c>
      <c r="C171" s="81" t="s">
        <v>751</v>
      </c>
      <c r="D171" s="82">
        <v>110000</v>
      </c>
      <c r="E171" s="82" t="s">
        <v>44</v>
      </c>
      <c r="F171" s="83">
        <v>110000</v>
      </c>
      <c r="G171" s="84"/>
    </row>
    <row r="172" spans="1:7" ht="24" x14ac:dyDescent="0.2">
      <c r="A172" s="79" t="s">
        <v>568</v>
      </c>
      <c r="B172" s="80" t="s">
        <v>536</v>
      </c>
      <c r="C172" s="81" t="s">
        <v>752</v>
      </c>
      <c r="D172" s="82">
        <v>110000</v>
      </c>
      <c r="E172" s="82" t="s">
        <v>44</v>
      </c>
      <c r="F172" s="83">
        <v>110000</v>
      </c>
      <c r="G172" s="84"/>
    </row>
    <row r="173" spans="1:7" ht="24" x14ac:dyDescent="0.2">
      <c r="A173" s="79" t="s">
        <v>570</v>
      </c>
      <c r="B173" s="80" t="s">
        <v>536</v>
      </c>
      <c r="C173" s="81" t="s">
        <v>753</v>
      </c>
      <c r="D173" s="82">
        <v>110000</v>
      </c>
      <c r="E173" s="82" t="s">
        <v>44</v>
      </c>
      <c r="F173" s="83">
        <v>110000</v>
      </c>
      <c r="G173" s="84"/>
    </row>
    <row r="174" spans="1:7" x14ac:dyDescent="0.2">
      <c r="A174" s="79" t="s">
        <v>572</v>
      </c>
      <c r="B174" s="80" t="s">
        <v>536</v>
      </c>
      <c r="C174" s="81" t="s">
        <v>754</v>
      </c>
      <c r="D174" s="82">
        <v>110000</v>
      </c>
      <c r="E174" s="82" t="s">
        <v>44</v>
      </c>
      <c r="F174" s="83">
        <v>110000</v>
      </c>
      <c r="G174" s="84"/>
    </row>
    <row r="175" spans="1:7" ht="36" x14ac:dyDescent="0.2">
      <c r="A175" s="79" t="s">
        <v>560</v>
      </c>
      <c r="B175" s="80" t="s">
        <v>536</v>
      </c>
      <c r="C175" s="81" t="s">
        <v>755</v>
      </c>
      <c r="D175" s="82">
        <v>122540.28</v>
      </c>
      <c r="E175" s="82" t="s">
        <v>44</v>
      </c>
      <c r="F175" s="83">
        <v>122540.28</v>
      </c>
      <c r="G175" s="84"/>
    </row>
    <row r="176" spans="1:7" x14ac:dyDescent="0.2">
      <c r="A176" s="79" t="s">
        <v>562</v>
      </c>
      <c r="B176" s="80" t="s">
        <v>536</v>
      </c>
      <c r="C176" s="81" t="s">
        <v>756</v>
      </c>
      <c r="D176" s="82">
        <v>122540.28</v>
      </c>
      <c r="E176" s="82" t="s">
        <v>44</v>
      </c>
      <c r="F176" s="83">
        <v>122540.28</v>
      </c>
      <c r="G176" s="84"/>
    </row>
    <row r="177" spans="1:7" ht="24" x14ac:dyDescent="0.2">
      <c r="A177" s="79" t="s">
        <v>564</v>
      </c>
      <c r="B177" s="80" t="s">
        <v>536</v>
      </c>
      <c r="C177" s="81" t="s">
        <v>757</v>
      </c>
      <c r="D177" s="82">
        <v>122540.28</v>
      </c>
      <c r="E177" s="82" t="s">
        <v>44</v>
      </c>
      <c r="F177" s="83">
        <v>122540.28</v>
      </c>
      <c r="G177" s="84"/>
    </row>
    <row r="178" spans="1:7" ht="36" x14ac:dyDescent="0.2">
      <c r="A178" s="79" t="s">
        <v>566</v>
      </c>
      <c r="B178" s="80" t="s">
        <v>536</v>
      </c>
      <c r="C178" s="81" t="s">
        <v>758</v>
      </c>
      <c r="D178" s="82">
        <v>122540.28</v>
      </c>
      <c r="E178" s="82" t="s">
        <v>44</v>
      </c>
      <c r="F178" s="83">
        <v>122540.28</v>
      </c>
      <c r="G178" s="84"/>
    </row>
    <row r="179" spans="1:7" ht="24" x14ac:dyDescent="0.2">
      <c r="A179" s="79" t="s">
        <v>568</v>
      </c>
      <c r="B179" s="80" t="s">
        <v>536</v>
      </c>
      <c r="C179" s="81" t="s">
        <v>759</v>
      </c>
      <c r="D179" s="82">
        <v>122540.28</v>
      </c>
      <c r="E179" s="82" t="s">
        <v>44</v>
      </c>
      <c r="F179" s="83">
        <v>122540.28</v>
      </c>
      <c r="G179" s="84"/>
    </row>
    <row r="180" spans="1:7" ht="24" x14ac:dyDescent="0.2">
      <c r="A180" s="79" t="s">
        <v>570</v>
      </c>
      <c r="B180" s="80" t="s">
        <v>536</v>
      </c>
      <c r="C180" s="81" t="s">
        <v>760</v>
      </c>
      <c r="D180" s="82">
        <v>122540.28</v>
      </c>
      <c r="E180" s="82" t="s">
        <v>44</v>
      </c>
      <c r="F180" s="83">
        <v>122540.28</v>
      </c>
      <c r="G180" s="84"/>
    </row>
    <row r="181" spans="1:7" x14ac:dyDescent="0.2">
      <c r="A181" s="79" t="s">
        <v>572</v>
      </c>
      <c r="B181" s="80" t="s">
        <v>536</v>
      </c>
      <c r="C181" s="81" t="s">
        <v>761</v>
      </c>
      <c r="D181" s="82">
        <v>103540.28</v>
      </c>
      <c r="E181" s="82" t="s">
        <v>44</v>
      </c>
      <c r="F181" s="83">
        <v>103540.28</v>
      </c>
      <c r="G181" s="84"/>
    </row>
    <row r="182" spans="1:7" x14ac:dyDescent="0.2">
      <c r="A182" s="79" t="s">
        <v>572</v>
      </c>
      <c r="B182" s="80" t="s">
        <v>536</v>
      </c>
      <c r="C182" s="81" t="s">
        <v>762</v>
      </c>
      <c r="D182" s="82">
        <v>19000</v>
      </c>
      <c r="E182" s="82" t="s">
        <v>44</v>
      </c>
      <c r="F182" s="83">
        <v>19000</v>
      </c>
      <c r="G182" s="84"/>
    </row>
    <row r="183" spans="1:7" ht="24" x14ac:dyDescent="0.2">
      <c r="A183" s="79" t="s">
        <v>540</v>
      </c>
      <c r="B183" s="80" t="s">
        <v>536</v>
      </c>
      <c r="C183" s="81" t="s">
        <v>763</v>
      </c>
      <c r="D183" s="82">
        <v>53878727</v>
      </c>
      <c r="E183" s="82">
        <v>23390786.700000003</v>
      </c>
      <c r="F183" s="83">
        <v>30487940.299999997</v>
      </c>
      <c r="G183" s="84"/>
    </row>
    <row r="184" spans="1:7" x14ac:dyDescent="0.2">
      <c r="A184" s="79" t="s">
        <v>575</v>
      </c>
      <c r="B184" s="80" t="s">
        <v>536</v>
      </c>
      <c r="C184" s="81" t="s">
        <v>764</v>
      </c>
      <c r="D184" s="82">
        <v>49809727</v>
      </c>
      <c r="E184" s="82">
        <v>21735936.380000003</v>
      </c>
      <c r="F184" s="83">
        <v>28073790.619999997</v>
      </c>
      <c r="G184" s="84"/>
    </row>
    <row r="185" spans="1:7" x14ac:dyDescent="0.2">
      <c r="A185" s="79" t="s">
        <v>544</v>
      </c>
      <c r="B185" s="80" t="s">
        <v>536</v>
      </c>
      <c r="C185" s="81" t="s">
        <v>765</v>
      </c>
      <c r="D185" s="82">
        <v>49809727</v>
      </c>
      <c r="E185" s="82">
        <v>21735936.380000003</v>
      </c>
      <c r="F185" s="83">
        <v>28073790.619999997</v>
      </c>
      <c r="G185" s="84"/>
    </row>
    <row r="186" spans="1:7" x14ac:dyDescent="0.2">
      <c r="A186" s="79" t="s">
        <v>546</v>
      </c>
      <c r="B186" s="80" t="s">
        <v>536</v>
      </c>
      <c r="C186" s="81" t="s">
        <v>766</v>
      </c>
      <c r="D186" s="82">
        <v>45961400</v>
      </c>
      <c r="E186" s="82">
        <v>20132809.979999997</v>
      </c>
      <c r="F186" s="83">
        <v>25828590.020000003</v>
      </c>
      <c r="G186" s="84"/>
    </row>
    <row r="187" spans="1:7" ht="48.75" customHeight="1" x14ac:dyDescent="0.2">
      <c r="A187" s="79" t="s">
        <v>548</v>
      </c>
      <c r="B187" s="80" t="s">
        <v>536</v>
      </c>
      <c r="C187" s="81" t="s">
        <v>767</v>
      </c>
      <c r="D187" s="82">
        <v>44430000</v>
      </c>
      <c r="E187" s="82">
        <v>19625180.969999999</v>
      </c>
      <c r="F187" s="83">
        <v>24804819.030000001</v>
      </c>
      <c r="G187" s="84"/>
    </row>
    <row r="188" spans="1:7" ht="24" x14ac:dyDescent="0.2">
      <c r="A188" s="79" t="s">
        <v>550</v>
      </c>
      <c r="B188" s="80" t="s">
        <v>536</v>
      </c>
      <c r="C188" s="81" t="s">
        <v>768</v>
      </c>
      <c r="D188" s="82">
        <v>44430000</v>
      </c>
      <c r="E188" s="82">
        <v>19625180.969999999</v>
      </c>
      <c r="F188" s="83">
        <v>24804819.030000001</v>
      </c>
      <c r="G188" s="84"/>
    </row>
    <row r="189" spans="1:7" ht="24" x14ac:dyDescent="0.2">
      <c r="A189" s="79" t="s">
        <v>552</v>
      </c>
      <c r="B189" s="80" t="s">
        <v>536</v>
      </c>
      <c r="C189" s="81" t="s">
        <v>769</v>
      </c>
      <c r="D189" s="82">
        <v>28522100</v>
      </c>
      <c r="E189" s="82">
        <v>12839337.949999999</v>
      </c>
      <c r="F189" s="83">
        <v>15682762.050000001</v>
      </c>
      <c r="G189" s="84"/>
    </row>
    <row r="190" spans="1:7" ht="24" x14ac:dyDescent="0.2">
      <c r="A190" s="79" t="s">
        <v>552</v>
      </c>
      <c r="B190" s="80" t="s">
        <v>536</v>
      </c>
      <c r="C190" s="81" t="s">
        <v>770</v>
      </c>
      <c r="D190" s="82">
        <v>5161000</v>
      </c>
      <c r="E190" s="82">
        <v>2020962.98</v>
      </c>
      <c r="F190" s="83">
        <v>3140037.02</v>
      </c>
      <c r="G190" s="84"/>
    </row>
    <row r="191" spans="1:7" ht="36" x14ac:dyDescent="0.2">
      <c r="A191" s="79" t="s">
        <v>554</v>
      </c>
      <c r="B191" s="80" t="s">
        <v>536</v>
      </c>
      <c r="C191" s="81" t="s">
        <v>771</v>
      </c>
      <c r="D191" s="82">
        <v>8900</v>
      </c>
      <c r="E191" s="82">
        <v>8900</v>
      </c>
      <c r="F191" s="83" t="s">
        <v>44</v>
      </c>
      <c r="G191" s="84"/>
    </row>
    <row r="192" spans="1:7" ht="36" x14ac:dyDescent="0.2">
      <c r="A192" s="79" t="s">
        <v>554</v>
      </c>
      <c r="B192" s="80" t="s">
        <v>536</v>
      </c>
      <c r="C192" s="81" t="s">
        <v>772</v>
      </c>
      <c r="D192" s="82">
        <v>20000</v>
      </c>
      <c r="E192" s="82" t="s">
        <v>44</v>
      </c>
      <c r="F192" s="83">
        <v>20000</v>
      </c>
      <c r="G192" s="84"/>
    </row>
    <row r="193" spans="1:7" ht="36" x14ac:dyDescent="0.2">
      <c r="A193" s="79" t="s">
        <v>556</v>
      </c>
      <c r="B193" s="80" t="s">
        <v>536</v>
      </c>
      <c r="C193" s="81" t="s">
        <v>773</v>
      </c>
      <c r="D193" s="82">
        <v>9135000</v>
      </c>
      <c r="E193" s="82">
        <v>4264675.88</v>
      </c>
      <c r="F193" s="83">
        <v>4870324.12</v>
      </c>
      <c r="G193" s="84"/>
    </row>
    <row r="194" spans="1:7" ht="36" x14ac:dyDescent="0.2">
      <c r="A194" s="79" t="s">
        <v>556</v>
      </c>
      <c r="B194" s="80" t="s">
        <v>536</v>
      </c>
      <c r="C194" s="81" t="s">
        <v>774</v>
      </c>
      <c r="D194" s="82">
        <v>1583000</v>
      </c>
      <c r="E194" s="82">
        <v>491304.16</v>
      </c>
      <c r="F194" s="83">
        <v>1091695.8400000001</v>
      </c>
      <c r="G194" s="84"/>
    </row>
    <row r="195" spans="1:7" ht="24" x14ac:dyDescent="0.2">
      <c r="A195" s="79" t="s">
        <v>568</v>
      </c>
      <c r="B195" s="80" t="s">
        <v>536</v>
      </c>
      <c r="C195" s="81" t="s">
        <v>775</v>
      </c>
      <c r="D195" s="82">
        <v>1493400</v>
      </c>
      <c r="E195" s="82">
        <v>472629.01</v>
      </c>
      <c r="F195" s="83">
        <v>1020770.99</v>
      </c>
      <c r="G195" s="84"/>
    </row>
    <row r="196" spans="1:7" ht="24" x14ac:dyDescent="0.2">
      <c r="A196" s="79" t="s">
        <v>570</v>
      </c>
      <c r="B196" s="80" t="s">
        <v>536</v>
      </c>
      <c r="C196" s="81" t="s">
        <v>776</v>
      </c>
      <c r="D196" s="82">
        <v>1493400</v>
      </c>
      <c r="E196" s="82">
        <v>472629.01</v>
      </c>
      <c r="F196" s="83">
        <v>1020770.99</v>
      </c>
      <c r="G196" s="84"/>
    </row>
    <row r="197" spans="1:7" x14ac:dyDescent="0.2">
      <c r="A197" s="79" t="s">
        <v>572</v>
      </c>
      <c r="B197" s="80" t="s">
        <v>536</v>
      </c>
      <c r="C197" s="81" t="s">
        <v>777</v>
      </c>
      <c r="D197" s="82">
        <v>1066400</v>
      </c>
      <c r="E197" s="82">
        <v>321368.40999999997</v>
      </c>
      <c r="F197" s="83">
        <v>745031.59</v>
      </c>
      <c r="G197" s="84"/>
    </row>
    <row r="198" spans="1:7" x14ac:dyDescent="0.2">
      <c r="A198" s="79" t="s">
        <v>572</v>
      </c>
      <c r="B198" s="80" t="s">
        <v>536</v>
      </c>
      <c r="C198" s="81" t="s">
        <v>778</v>
      </c>
      <c r="D198" s="82">
        <v>427000</v>
      </c>
      <c r="E198" s="82">
        <v>151260.6</v>
      </c>
      <c r="F198" s="83">
        <v>275739.40000000002</v>
      </c>
      <c r="G198" s="84"/>
    </row>
    <row r="199" spans="1:7" x14ac:dyDescent="0.2">
      <c r="A199" s="79" t="s">
        <v>593</v>
      </c>
      <c r="B199" s="80" t="s">
        <v>536</v>
      </c>
      <c r="C199" s="81" t="s">
        <v>779</v>
      </c>
      <c r="D199" s="82">
        <v>38000</v>
      </c>
      <c r="E199" s="82">
        <v>35000</v>
      </c>
      <c r="F199" s="83">
        <v>3000</v>
      </c>
      <c r="G199" s="84"/>
    </row>
    <row r="200" spans="1:7" x14ac:dyDescent="0.2">
      <c r="A200" s="79" t="s">
        <v>595</v>
      </c>
      <c r="B200" s="80" t="s">
        <v>536</v>
      </c>
      <c r="C200" s="81" t="s">
        <v>780</v>
      </c>
      <c r="D200" s="82">
        <v>38000</v>
      </c>
      <c r="E200" s="82">
        <v>35000</v>
      </c>
      <c r="F200" s="83">
        <v>3000</v>
      </c>
      <c r="G200" s="84"/>
    </row>
    <row r="201" spans="1:7" x14ac:dyDescent="0.2">
      <c r="A201" s="79" t="s">
        <v>781</v>
      </c>
      <c r="B201" s="80" t="s">
        <v>536</v>
      </c>
      <c r="C201" s="81" t="s">
        <v>782</v>
      </c>
      <c r="D201" s="82">
        <v>2000</v>
      </c>
      <c r="E201" s="82" t="s">
        <v>44</v>
      </c>
      <c r="F201" s="83">
        <v>2000</v>
      </c>
      <c r="G201" s="84"/>
    </row>
    <row r="202" spans="1:7" x14ac:dyDescent="0.2">
      <c r="A202" s="79" t="s">
        <v>597</v>
      </c>
      <c r="B202" s="80" t="s">
        <v>536</v>
      </c>
      <c r="C202" s="81" t="s">
        <v>783</v>
      </c>
      <c r="D202" s="82">
        <v>35000</v>
      </c>
      <c r="E202" s="82">
        <v>35000</v>
      </c>
      <c r="F202" s="83" t="s">
        <v>44</v>
      </c>
      <c r="G202" s="84"/>
    </row>
    <row r="203" spans="1:7" x14ac:dyDescent="0.2">
      <c r="A203" s="79" t="s">
        <v>597</v>
      </c>
      <c r="B203" s="80" t="s">
        <v>536</v>
      </c>
      <c r="C203" s="81" t="s">
        <v>784</v>
      </c>
      <c r="D203" s="82">
        <v>1000</v>
      </c>
      <c r="E203" s="82" t="s">
        <v>44</v>
      </c>
      <c r="F203" s="83">
        <v>1000</v>
      </c>
      <c r="G203" s="84"/>
    </row>
    <row r="204" spans="1:7" ht="27" customHeight="1" x14ac:dyDescent="0.2">
      <c r="A204" s="79" t="s">
        <v>785</v>
      </c>
      <c r="B204" s="80" t="s">
        <v>536</v>
      </c>
      <c r="C204" s="81" t="s">
        <v>786</v>
      </c>
      <c r="D204" s="82">
        <v>2665527</v>
      </c>
      <c r="E204" s="82">
        <v>1051476.28</v>
      </c>
      <c r="F204" s="83">
        <v>1614050.72</v>
      </c>
      <c r="G204" s="84"/>
    </row>
    <row r="205" spans="1:7" ht="47.25" customHeight="1" x14ac:dyDescent="0.2">
      <c r="A205" s="79" t="s">
        <v>548</v>
      </c>
      <c r="B205" s="80" t="s">
        <v>536</v>
      </c>
      <c r="C205" s="81" t="s">
        <v>787</v>
      </c>
      <c r="D205" s="82">
        <v>2665527</v>
      </c>
      <c r="E205" s="82">
        <v>1051476.28</v>
      </c>
      <c r="F205" s="83">
        <v>1614050.72</v>
      </c>
      <c r="G205" s="84"/>
    </row>
    <row r="206" spans="1:7" ht="24" x14ac:dyDescent="0.2">
      <c r="A206" s="79" t="s">
        <v>550</v>
      </c>
      <c r="B206" s="80" t="s">
        <v>536</v>
      </c>
      <c r="C206" s="81" t="s">
        <v>788</v>
      </c>
      <c r="D206" s="82">
        <v>2665527</v>
      </c>
      <c r="E206" s="82">
        <v>1051476.28</v>
      </c>
      <c r="F206" s="83">
        <v>1614050.72</v>
      </c>
      <c r="G206" s="84"/>
    </row>
    <row r="207" spans="1:7" ht="24" x14ac:dyDescent="0.2">
      <c r="A207" s="79" t="s">
        <v>552</v>
      </c>
      <c r="B207" s="80" t="s">
        <v>536</v>
      </c>
      <c r="C207" s="81" t="s">
        <v>789</v>
      </c>
      <c r="D207" s="82">
        <v>2046682</v>
      </c>
      <c r="E207" s="82">
        <v>809960.88</v>
      </c>
      <c r="F207" s="83">
        <v>1236721.1200000001</v>
      </c>
      <c r="G207" s="84"/>
    </row>
    <row r="208" spans="1:7" ht="36" x14ac:dyDescent="0.2">
      <c r="A208" s="79" t="s">
        <v>556</v>
      </c>
      <c r="B208" s="80" t="s">
        <v>536</v>
      </c>
      <c r="C208" s="81" t="s">
        <v>790</v>
      </c>
      <c r="D208" s="82">
        <v>618845</v>
      </c>
      <c r="E208" s="82">
        <v>241515.4</v>
      </c>
      <c r="F208" s="83">
        <v>377329.6</v>
      </c>
      <c r="G208" s="84"/>
    </row>
    <row r="209" spans="1:7" ht="24" x14ac:dyDescent="0.2">
      <c r="A209" s="79" t="s">
        <v>791</v>
      </c>
      <c r="B209" s="80" t="s">
        <v>536</v>
      </c>
      <c r="C209" s="81" t="s">
        <v>792</v>
      </c>
      <c r="D209" s="82">
        <v>477000</v>
      </c>
      <c r="E209" s="82">
        <v>198750.12</v>
      </c>
      <c r="F209" s="83">
        <v>278249.88</v>
      </c>
      <c r="G209" s="84"/>
    </row>
    <row r="210" spans="1:7" ht="51.75" customHeight="1" x14ac:dyDescent="0.2">
      <c r="A210" s="79" t="s">
        <v>548</v>
      </c>
      <c r="B210" s="80" t="s">
        <v>536</v>
      </c>
      <c r="C210" s="81" t="s">
        <v>793</v>
      </c>
      <c r="D210" s="82">
        <v>477000</v>
      </c>
      <c r="E210" s="82">
        <v>198750.12</v>
      </c>
      <c r="F210" s="83">
        <v>278249.88</v>
      </c>
      <c r="G210" s="84"/>
    </row>
    <row r="211" spans="1:7" ht="24" x14ac:dyDescent="0.2">
      <c r="A211" s="79" t="s">
        <v>550</v>
      </c>
      <c r="B211" s="80" t="s">
        <v>536</v>
      </c>
      <c r="C211" s="81" t="s">
        <v>794</v>
      </c>
      <c r="D211" s="82">
        <v>477000</v>
      </c>
      <c r="E211" s="82">
        <v>198750.12</v>
      </c>
      <c r="F211" s="83">
        <v>278249.88</v>
      </c>
      <c r="G211" s="84"/>
    </row>
    <row r="212" spans="1:7" ht="24" x14ac:dyDescent="0.2">
      <c r="A212" s="79" t="s">
        <v>552</v>
      </c>
      <c r="B212" s="80" t="s">
        <v>536</v>
      </c>
      <c r="C212" s="81" t="s">
        <v>795</v>
      </c>
      <c r="D212" s="82">
        <v>366360</v>
      </c>
      <c r="E212" s="82">
        <v>152650</v>
      </c>
      <c r="F212" s="83">
        <v>213710</v>
      </c>
      <c r="G212" s="84"/>
    </row>
    <row r="213" spans="1:7" ht="36" x14ac:dyDescent="0.2">
      <c r="A213" s="79" t="s">
        <v>556</v>
      </c>
      <c r="B213" s="80" t="s">
        <v>536</v>
      </c>
      <c r="C213" s="81" t="s">
        <v>796</v>
      </c>
      <c r="D213" s="82">
        <v>110640</v>
      </c>
      <c r="E213" s="82">
        <v>46100.12</v>
      </c>
      <c r="F213" s="83">
        <v>64539.88</v>
      </c>
      <c r="G213" s="84"/>
    </row>
    <row r="214" spans="1:7" ht="24" x14ac:dyDescent="0.2">
      <c r="A214" s="79" t="s">
        <v>797</v>
      </c>
      <c r="B214" s="80" t="s">
        <v>536</v>
      </c>
      <c r="C214" s="81" t="s">
        <v>798</v>
      </c>
      <c r="D214" s="82">
        <v>505800</v>
      </c>
      <c r="E214" s="82">
        <v>252900</v>
      </c>
      <c r="F214" s="83">
        <v>252900</v>
      </c>
      <c r="G214" s="84"/>
    </row>
    <row r="215" spans="1:7" ht="48.75" customHeight="1" x14ac:dyDescent="0.2">
      <c r="A215" s="79" t="s">
        <v>548</v>
      </c>
      <c r="B215" s="80" t="s">
        <v>536</v>
      </c>
      <c r="C215" s="81" t="s">
        <v>799</v>
      </c>
      <c r="D215" s="82">
        <v>505800</v>
      </c>
      <c r="E215" s="82">
        <v>252900</v>
      </c>
      <c r="F215" s="83">
        <v>252900</v>
      </c>
      <c r="G215" s="84"/>
    </row>
    <row r="216" spans="1:7" ht="24" x14ac:dyDescent="0.2">
      <c r="A216" s="79" t="s">
        <v>550</v>
      </c>
      <c r="B216" s="80" t="s">
        <v>536</v>
      </c>
      <c r="C216" s="81" t="s">
        <v>800</v>
      </c>
      <c r="D216" s="82">
        <v>505800</v>
      </c>
      <c r="E216" s="82">
        <v>252900</v>
      </c>
      <c r="F216" s="83">
        <v>252900</v>
      </c>
      <c r="G216" s="84"/>
    </row>
    <row r="217" spans="1:7" ht="24" x14ac:dyDescent="0.2">
      <c r="A217" s="79" t="s">
        <v>552</v>
      </c>
      <c r="B217" s="80" t="s">
        <v>536</v>
      </c>
      <c r="C217" s="81" t="s">
        <v>801</v>
      </c>
      <c r="D217" s="82">
        <v>388479.25</v>
      </c>
      <c r="E217" s="82">
        <v>194239.63</v>
      </c>
      <c r="F217" s="83">
        <v>194239.62</v>
      </c>
      <c r="G217" s="84"/>
    </row>
    <row r="218" spans="1:7" ht="36" x14ac:dyDescent="0.2">
      <c r="A218" s="79" t="s">
        <v>556</v>
      </c>
      <c r="B218" s="80" t="s">
        <v>536</v>
      </c>
      <c r="C218" s="81" t="s">
        <v>802</v>
      </c>
      <c r="D218" s="82">
        <v>117320.75</v>
      </c>
      <c r="E218" s="82">
        <v>58660.37</v>
      </c>
      <c r="F218" s="83">
        <v>58660.38</v>
      </c>
      <c r="G218" s="84"/>
    </row>
    <row r="219" spans="1:7" ht="36" x14ac:dyDescent="0.2">
      <c r="A219" s="79" t="s">
        <v>803</v>
      </c>
      <c r="B219" s="80" t="s">
        <v>536</v>
      </c>
      <c r="C219" s="81" t="s">
        <v>804</v>
      </c>
      <c r="D219" s="82">
        <v>200000</v>
      </c>
      <c r="E219" s="82">
        <v>100000</v>
      </c>
      <c r="F219" s="83">
        <v>100000</v>
      </c>
      <c r="G219" s="84"/>
    </row>
    <row r="220" spans="1:7" ht="50.25" customHeight="1" x14ac:dyDescent="0.2">
      <c r="A220" s="79" t="s">
        <v>548</v>
      </c>
      <c r="B220" s="80" t="s">
        <v>536</v>
      </c>
      <c r="C220" s="81" t="s">
        <v>805</v>
      </c>
      <c r="D220" s="82">
        <v>200000</v>
      </c>
      <c r="E220" s="82">
        <v>100000</v>
      </c>
      <c r="F220" s="83">
        <v>100000</v>
      </c>
      <c r="G220" s="84"/>
    </row>
    <row r="221" spans="1:7" ht="24" x14ac:dyDescent="0.2">
      <c r="A221" s="79" t="s">
        <v>550</v>
      </c>
      <c r="B221" s="80" t="s">
        <v>536</v>
      </c>
      <c r="C221" s="81" t="s">
        <v>806</v>
      </c>
      <c r="D221" s="82">
        <v>200000</v>
      </c>
      <c r="E221" s="82">
        <v>100000</v>
      </c>
      <c r="F221" s="83">
        <v>100000</v>
      </c>
      <c r="G221" s="84"/>
    </row>
    <row r="222" spans="1:7" ht="24" x14ac:dyDescent="0.2">
      <c r="A222" s="79" t="s">
        <v>552</v>
      </c>
      <c r="B222" s="80" t="s">
        <v>536</v>
      </c>
      <c r="C222" s="81" t="s">
        <v>807</v>
      </c>
      <c r="D222" s="82">
        <v>154000</v>
      </c>
      <c r="E222" s="82">
        <v>77000</v>
      </c>
      <c r="F222" s="83">
        <v>77000</v>
      </c>
      <c r="G222" s="84"/>
    </row>
    <row r="223" spans="1:7" ht="36" x14ac:dyDescent="0.2">
      <c r="A223" s="79" t="s">
        <v>556</v>
      </c>
      <c r="B223" s="80" t="s">
        <v>536</v>
      </c>
      <c r="C223" s="81" t="s">
        <v>808</v>
      </c>
      <c r="D223" s="82">
        <v>46000</v>
      </c>
      <c r="E223" s="82">
        <v>23000</v>
      </c>
      <c r="F223" s="83">
        <v>23000</v>
      </c>
      <c r="G223" s="84"/>
    </row>
    <row r="224" spans="1:7" ht="36" x14ac:dyDescent="0.2">
      <c r="A224" s="79" t="s">
        <v>809</v>
      </c>
      <c r="B224" s="80" t="s">
        <v>536</v>
      </c>
      <c r="C224" s="81" t="s">
        <v>810</v>
      </c>
      <c r="D224" s="82">
        <v>4069000</v>
      </c>
      <c r="E224" s="82">
        <v>1654850.32</v>
      </c>
      <c r="F224" s="83">
        <v>2414149.6800000002</v>
      </c>
      <c r="G224" s="84"/>
    </row>
    <row r="225" spans="1:7" x14ac:dyDescent="0.2">
      <c r="A225" s="79" t="s">
        <v>544</v>
      </c>
      <c r="B225" s="80" t="s">
        <v>536</v>
      </c>
      <c r="C225" s="81" t="s">
        <v>811</v>
      </c>
      <c r="D225" s="82">
        <v>4069000</v>
      </c>
      <c r="E225" s="82">
        <v>1654850.32</v>
      </c>
      <c r="F225" s="83">
        <v>2414149.6800000002</v>
      </c>
      <c r="G225" s="84"/>
    </row>
    <row r="226" spans="1:7" x14ac:dyDescent="0.2">
      <c r="A226" s="79" t="s">
        <v>546</v>
      </c>
      <c r="B226" s="80" t="s">
        <v>536</v>
      </c>
      <c r="C226" s="81" t="s">
        <v>812</v>
      </c>
      <c r="D226" s="82">
        <v>4069000</v>
      </c>
      <c r="E226" s="82">
        <v>1654850.32</v>
      </c>
      <c r="F226" s="83">
        <v>2414149.6800000002</v>
      </c>
      <c r="G226" s="84"/>
    </row>
    <row r="227" spans="1:7" ht="51.75" customHeight="1" x14ac:dyDescent="0.2">
      <c r="A227" s="79" t="s">
        <v>548</v>
      </c>
      <c r="B227" s="80" t="s">
        <v>536</v>
      </c>
      <c r="C227" s="81" t="s">
        <v>813</v>
      </c>
      <c r="D227" s="82">
        <v>4069000</v>
      </c>
      <c r="E227" s="82">
        <v>1654850.32</v>
      </c>
      <c r="F227" s="83">
        <v>2414149.6800000002</v>
      </c>
      <c r="G227" s="84"/>
    </row>
    <row r="228" spans="1:7" ht="24" x14ac:dyDescent="0.2">
      <c r="A228" s="79" t="s">
        <v>550</v>
      </c>
      <c r="B228" s="80" t="s">
        <v>536</v>
      </c>
      <c r="C228" s="81" t="s">
        <v>814</v>
      </c>
      <c r="D228" s="82">
        <v>4069000</v>
      </c>
      <c r="E228" s="82">
        <v>1654850.32</v>
      </c>
      <c r="F228" s="83">
        <v>2414149.6800000002</v>
      </c>
      <c r="G228" s="84"/>
    </row>
    <row r="229" spans="1:7" ht="24" x14ac:dyDescent="0.2">
      <c r="A229" s="79" t="s">
        <v>552</v>
      </c>
      <c r="B229" s="80" t="s">
        <v>536</v>
      </c>
      <c r="C229" s="81" t="s">
        <v>815</v>
      </c>
      <c r="D229" s="82">
        <v>3125000</v>
      </c>
      <c r="E229" s="82">
        <v>1289846.17</v>
      </c>
      <c r="F229" s="83">
        <v>1835153.83</v>
      </c>
      <c r="G229" s="84"/>
    </row>
    <row r="230" spans="1:7" ht="36" x14ac:dyDescent="0.2">
      <c r="A230" s="79" t="s">
        <v>556</v>
      </c>
      <c r="B230" s="80" t="s">
        <v>536</v>
      </c>
      <c r="C230" s="81" t="s">
        <v>816</v>
      </c>
      <c r="D230" s="82">
        <v>944000</v>
      </c>
      <c r="E230" s="82">
        <v>365004.15</v>
      </c>
      <c r="F230" s="83">
        <v>578995.85</v>
      </c>
      <c r="G230" s="84"/>
    </row>
    <row r="231" spans="1:7" s="68" customFormat="1" x14ac:dyDescent="0.2">
      <c r="A231" s="73" t="s">
        <v>817</v>
      </c>
      <c r="B231" s="74" t="s">
        <v>536</v>
      </c>
      <c r="C231" s="75" t="s">
        <v>818</v>
      </c>
      <c r="D231" s="76">
        <v>12872471.550000001</v>
      </c>
      <c r="E231" s="76" t="s">
        <v>44</v>
      </c>
      <c r="F231" s="77">
        <v>12872471.550000001</v>
      </c>
      <c r="G231" s="78"/>
    </row>
    <row r="232" spans="1:7" ht="24" x14ac:dyDescent="0.2">
      <c r="A232" s="79" t="s">
        <v>726</v>
      </c>
      <c r="B232" s="80" t="s">
        <v>536</v>
      </c>
      <c r="C232" s="81" t="s">
        <v>819</v>
      </c>
      <c r="D232" s="82">
        <v>12872471.550000001</v>
      </c>
      <c r="E232" s="82" t="s">
        <v>44</v>
      </c>
      <c r="F232" s="83">
        <v>12872471.550000001</v>
      </c>
      <c r="G232" s="84"/>
    </row>
    <row r="233" spans="1:7" x14ac:dyDescent="0.2">
      <c r="A233" s="79" t="s">
        <v>544</v>
      </c>
      <c r="B233" s="80" t="s">
        <v>536</v>
      </c>
      <c r="C233" s="81" t="s">
        <v>820</v>
      </c>
      <c r="D233" s="82">
        <v>12872471.550000001</v>
      </c>
      <c r="E233" s="82" t="s">
        <v>44</v>
      </c>
      <c r="F233" s="83">
        <v>12872471.550000001</v>
      </c>
      <c r="G233" s="84"/>
    </row>
    <row r="234" spans="1:7" x14ac:dyDescent="0.2">
      <c r="A234" s="79" t="s">
        <v>544</v>
      </c>
      <c r="B234" s="80" t="s">
        <v>536</v>
      </c>
      <c r="C234" s="81" t="s">
        <v>821</v>
      </c>
      <c r="D234" s="82">
        <v>12872471.550000001</v>
      </c>
      <c r="E234" s="82" t="s">
        <v>44</v>
      </c>
      <c r="F234" s="83">
        <v>12872471.550000001</v>
      </c>
      <c r="G234" s="84"/>
    </row>
    <row r="235" spans="1:7" ht="24" x14ac:dyDescent="0.2">
      <c r="A235" s="79" t="s">
        <v>822</v>
      </c>
      <c r="B235" s="80" t="s">
        <v>536</v>
      </c>
      <c r="C235" s="81" t="s">
        <v>823</v>
      </c>
      <c r="D235" s="82">
        <v>12872471.550000001</v>
      </c>
      <c r="E235" s="82" t="s">
        <v>44</v>
      </c>
      <c r="F235" s="83">
        <v>12872471.550000001</v>
      </c>
      <c r="G235" s="84"/>
    </row>
    <row r="236" spans="1:7" x14ac:dyDescent="0.2">
      <c r="A236" s="79" t="s">
        <v>593</v>
      </c>
      <c r="B236" s="80" t="s">
        <v>536</v>
      </c>
      <c r="C236" s="81" t="s">
        <v>824</v>
      </c>
      <c r="D236" s="82">
        <v>12872471.550000001</v>
      </c>
      <c r="E236" s="82" t="s">
        <v>44</v>
      </c>
      <c r="F236" s="83">
        <v>12872471.550000001</v>
      </c>
      <c r="G236" s="84"/>
    </row>
    <row r="237" spans="1:7" x14ac:dyDescent="0.2">
      <c r="A237" s="79" t="s">
        <v>825</v>
      </c>
      <c r="B237" s="80" t="s">
        <v>536</v>
      </c>
      <c r="C237" s="81" t="s">
        <v>826</v>
      </c>
      <c r="D237" s="82">
        <v>12872471.550000001</v>
      </c>
      <c r="E237" s="82" t="s">
        <v>44</v>
      </c>
      <c r="F237" s="83">
        <v>12872471.550000001</v>
      </c>
      <c r="G237" s="84"/>
    </row>
    <row r="238" spans="1:7" s="68" customFormat="1" x14ac:dyDescent="0.2">
      <c r="A238" s="73" t="s">
        <v>827</v>
      </c>
      <c r="B238" s="74" t="s">
        <v>536</v>
      </c>
      <c r="C238" s="75" t="s">
        <v>828</v>
      </c>
      <c r="D238" s="76">
        <v>209579791.15000001</v>
      </c>
      <c r="E238" s="76">
        <v>95159740.709999993</v>
      </c>
      <c r="F238" s="77">
        <v>114420050.44000001</v>
      </c>
      <c r="G238" s="78"/>
    </row>
    <row r="239" spans="1:7" ht="36" x14ac:dyDescent="0.2">
      <c r="A239" s="79" t="s">
        <v>560</v>
      </c>
      <c r="B239" s="80" t="s">
        <v>536</v>
      </c>
      <c r="C239" s="81" t="s">
        <v>829</v>
      </c>
      <c r="D239" s="82">
        <v>449000</v>
      </c>
      <c r="E239" s="82">
        <v>9550</v>
      </c>
      <c r="F239" s="83">
        <v>439450</v>
      </c>
      <c r="G239" s="84"/>
    </row>
    <row r="240" spans="1:7" x14ac:dyDescent="0.2">
      <c r="A240" s="79" t="s">
        <v>562</v>
      </c>
      <c r="B240" s="80" t="s">
        <v>536</v>
      </c>
      <c r="C240" s="81" t="s">
        <v>830</v>
      </c>
      <c r="D240" s="82">
        <v>449000</v>
      </c>
      <c r="E240" s="82">
        <v>9550</v>
      </c>
      <c r="F240" s="83">
        <v>439450</v>
      </c>
      <c r="G240" s="84"/>
    </row>
    <row r="241" spans="1:7" ht="24" x14ac:dyDescent="0.2">
      <c r="A241" s="79" t="s">
        <v>564</v>
      </c>
      <c r="B241" s="80" t="s">
        <v>536</v>
      </c>
      <c r="C241" s="81" t="s">
        <v>831</v>
      </c>
      <c r="D241" s="82">
        <v>449000</v>
      </c>
      <c r="E241" s="82">
        <v>9550</v>
      </c>
      <c r="F241" s="83">
        <v>439450</v>
      </c>
      <c r="G241" s="84"/>
    </row>
    <row r="242" spans="1:7" ht="36" x14ac:dyDescent="0.2">
      <c r="A242" s="79" t="s">
        <v>566</v>
      </c>
      <c r="B242" s="80" t="s">
        <v>536</v>
      </c>
      <c r="C242" s="81" t="s">
        <v>832</v>
      </c>
      <c r="D242" s="82">
        <v>79000</v>
      </c>
      <c r="E242" s="82" t="s">
        <v>44</v>
      </c>
      <c r="F242" s="83">
        <v>79000</v>
      </c>
      <c r="G242" s="84"/>
    </row>
    <row r="243" spans="1:7" ht="24" x14ac:dyDescent="0.2">
      <c r="A243" s="79" t="s">
        <v>568</v>
      </c>
      <c r="B243" s="80" t="s">
        <v>536</v>
      </c>
      <c r="C243" s="81" t="s">
        <v>833</v>
      </c>
      <c r="D243" s="82">
        <v>79000</v>
      </c>
      <c r="E243" s="82" t="s">
        <v>44</v>
      </c>
      <c r="F243" s="83">
        <v>79000</v>
      </c>
      <c r="G243" s="84"/>
    </row>
    <row r="244" spans="1:7" ht="24" x14ac:dyDescent="0.2">
      <c r="A244" s="79" t="s">
        <v>570</v>
      </c>
      <c r="B244" s="80" t="s">
        <v>536</v>
      </c>
      <c r="C244" s="81" t="s">
        <v>834</v>
      </c>
      <c r="D244" s="82">
        <v>79000</v>
      </c>
      <c r="E244" s="82" t="s">
        <v>44</v>
      </c>
      <c r="F244" s="83">
        <v>79000</v>
      </c>
      <c r="G244" s="84"/>
    </row>
    <row r="245" spans="1:7" x14ac:dyDescent="0.2">
      <c r="A245" s="79" t="s">
        <v>572</v>
      </c>
      <c r="B245" s="80" t="s">
        <v>536</v>
      </c>
      <c r="C245" s="81" t="s">
        <v>835</v>
      </c>
      <c r="D245" s="82">
        <v>79000</v>
      </c>
      <c r="E245" s="82" t="s">
        <v>44</v>
      </c>
      <c r="F245" s="83">
        <v>79000</v>
      </c>
      <c r="G245" s="84"/>
    </row>
    <row r="246" spans="1:7" ht="36" x14ac:dyDescent="0.2">
      <c r="A246" s="79" t="s">
        <v>836</v>
      </c>
      <c r="B246" s="80" t="s">
        <v>536</v>
      </c>
      <c r="C246" s="81" t="s">
        <v>837</v>
      </c>
      <c r="D246" s="82">
        <v>370000</v>
      </c>
      <c r="E246" s="82">
        <v>9550</v>
      </c>
      <c r="F246" s="83">
        <v>360450</v>
      </c>
      <c r="G246" s="84"/>
    </row>
    <row r="247" spans="1:7" ht="24" x14ac:dyDescent="0.2">
      <c r="A247" s="79" t="s">
        <v>568</v>
      </c>
      <c r="B247" s="80" t="s">
        <v>536</v>
      </c>
      <c r="C247" s="81" t="s">
        <v>838</v>
      </c>
      <c r="D247" s="82">
        <v>370000</v>
      </c>
      <c r="E247" s="82">
        <v>9550</v>
      </c>
      <c r="F247" s="83">
        <v>360450</v>
      </c>
      <c r="G247" s="84"/>
    </row>
    <row r="248" spans="1:7" ht="24" x14ac:dyDescent="0.2">
      <c r="A248" s="79" t="s">
        <v>570</v>
      </c>
      <c r="B248" s="80" t="s">
        <v>536</v>
      </c>
      <c r="C248" s="81" t="s">
        <v>839</v>
      </c>
      <c r="D248" s="82">
        <v>370000</v>
      </c>
      <c r="E248" s="82">
        <v>9550</v>
      </c>
      <c r="F248" s="83">
        <v>360450</v>
      </c>
      <c r="G248" s="84"/>
    </row>
    <row r="249" spans="1:7" x14ac:dyDescent="0.2">
      <c r="A249" s="79" t="s">
        <v>572</v>
      </c>
      <c r="B249" s="80" t="s">
        <v>536</v>
      </c>
      <c r="C249" s="81" t="s">
        <v>840</v>
      </c>
      <c r="D249" s="82">
        <v>370000</v>
      </c>
      <c r="E249" s="82">
        <v>9550</v>
      </c>
      <c r="F249" s="83">
        <v>360450</v>
      </c>
      <c r="G249" s="84"/>
    </row>
    <row r="250" spans="1:7" ht="36" x14ac:dyDescent="0.2">
      <c r="A250" s="79" t="s">
        <v>841</v>
      </c>
      <c r="B250" s="80" t="s">
        <v>536</v>
      </c>
      <c r="C250" s="81" t="s">
        <v>842</v>
      </c>
      <c r="D250" s="82">
        <v>10263837.23</v>
      </c>
      <c r="E250" s="82">
        <v>4296520</v>
      </c>
      <c r="F250" s="83">
        <v>5967317.2300000004</v>
      </c>
      <c r="G250" s="84"/>
    </row>
    <row r="251" spans="1:7" x14ac:dyDescent="0.2">
      <c r="A251" s="79" t="s">
        <v>562</v>
      </c>
      <c r="B251" s="80" t="s">
        <v>536</v>
      </c>
      <c r="C251" s="81" t="s">
        <v>843</v>
      </c>
      <c r="D251" s="82">
        <v>10263837.23</v>
      </c>
      <c r="E251" s="82">
        <v>4296520</v>
      </c>
      <c r="F251" s="83">
        <v>5967317.2300000004</v>
      </c>
      <c r="G251" s="84"/>
    </row>
    <row r="252" spans="1:7" ht="36" x14ac:dyDescent="0.2">
      <c r="A252" s="79" t="s">
        <v>844</v>
      </c>
      <c r="B252" s="80" t="s">
        <v>536</v>
      </c>
      <c r="C252" s="81" t="s">
        <v>845</v>
      </c>
      <c r="D252" s="82">
        <v>6894195.2300000004</v>
      </c>
      <c r="E252" s="82">
        <v>2881520</v>
      </c>
      <c r="F252" s="83">
        <v>4012675.23</v>
      </c>
      <c r="G252" s="84"/>
    </row>
    <row r="253" spans="1:7" ht="72" x14ac:dyDescent="0.2">
      <c r="A253" s="79" t="s">
        <v>846</v>
      </c>
      <c r="B253" s="80" t="s">
        <v>536</v>
      </c>
      <c r="C253" s="81" t="s">
        <v>847</v>
      </c>
      <c r="D253" s="82">
        <v>5936695.2300000004</v>
      </c>
      <c r="E253" s="82">
        <v>2773520</v>
      </c>
      <c r="F253" s="83">
        <v>3163175.23</v>
      </c>
      <c r="G253" s="84"/>
    </row>
    <row r="254" spans="1:7" ht="24" x14ac:dyDescent="0.2">
      <c r="A254" s="79" t="s">
        <v>568</v>
      </c>
      <c r="B254" s="80" t="s">
        <v>536</v>
      </c>
      <c r="C254" s="81" t="s">
        <v>848</v>
      </c>
      <c r="D254" s="82">
        <v>5936695.2300000004</v>
      </c>
      <c r="E254" s="82">
        <v>2773520</v>
      </c>
      <c r="F254" s="83">
        <v>3163175.23</v>
      </c>
      <c r="G254" s="84"/>
    </row>
    <row r="255" spans="1:7" ht="24" x14ac:dyDescent="0.2">
      <c r="A255" s="79" t="s">
        <v>570</v>
      </c>
      <c r="B255" s="80" t="s">
        <v>536</v>
      </c>
      <c r="C255" s="81" t="s">
        <v>849</v>
      </c>
      <c r="D255" s="82">
        <v>5936695.2300000004</v>
      </c>
      <c r="E255" s="82">
        <v>2773520</v>
      </c>
      <c r="F255" s="83">
        <v>3163175.23</v>
      </c>
      <c r="G255" s="84"/>
    </row>
    <row r="256" spans="1:7" x14ac:dyDescent="0.2">
      <c r="A256" s="79" t="s">
        <v>572</v>
      </c>
      <c r="B256" s="80" t="s">
        <v>536</v>
      </c>
      <c r="C256" s="81" t="s">
        <v>850</v>
      </c>
      <c r="D256" s="82">
        <v>2016000</v>
      </c>
      <c r="E256" s="82">
        <v>150980</v>
      </c>
      <c r="F256" s="83">
        <v>1865020</v>
      </c>
      <c r="G256" s="84"/>
    </row>
    <row r="257" spans="1:7" x14ac:dyDescent="0.2">
      <c r="A257" s="79" t="s">
        <v>572</v>
      </c>
      <c r="B257" s="80" t="s">
        <v>536</v>
      </c>
      <c r="C257" s="81" t="s">
        <v>851</v>
      </c>
      <c r="D257" s="82">
        <v>3870695.23</v>
      </c>
      <c r="E257" s="82">
        <v>2577660</v>
      </c>
      <c r="F257" s="83">
        <v>1293035.23</v>
      </c>
      <c r="G257" s="84"/>
    </row>
    <row r="258" spans="1:7" x14ac:dyDescent="0.2">
      <c r="A258" s="79" t="s">
        <v>572</v>
      </c>
      <c r="B258" s="80" t="s">
        <v>536</v>
      </c>
      <c r="C258" s="81" t="s">
        <v>852</v>
      </c>
      <c r="D258" s="82">
        <v>50000</v>
      </c>
      <c r="E258" s="82">
        <v>44880</v>
      </c>
      <c r="F258" s="83">
        <v>5120</v>
      </c>
      <c r="G258" s="84"/>
    </row>
    <row r="259" spans="1:7" ht="36" x14ac:dyDescent="0.2">
      <c r="A259" s="79" t="s">
        <v>853</v>
      </c>
      <c r="B259" s="80" t="s">
        <v>536</v>
      </c>
      <c r="C259" s="81" t="s">
        <v>854</v>
      </c>
      <c r="D259" s="82">
        <v>124000</v>
      </c>
      <c r="E259" s="82" t="s">
        <v>44</v>
      </c>
      <c r="F259" s="83">
        <v>124000</v>
      </c>
      <c r="G259" s="84"/>
    </row>
    <row r="260" spans="1:7" ht="24" x14ac:dyDescent="0.2">
      <c r="A260" s="79" t="s">
        <v>568</v>
      </c>
      <c r="B260" s="80" t="s">
        <v>536</v>
      </c>
      <c r="C260" s="81" t="s">
        <v>855</v>
      </c>
      <c r="D260" s="82">
        <v>124000</v>
      </c>
      <c r="E260" s="82" t="s">
        <v>44</v>
      </c>
      <c r="F260" s="83">
        <v>124000</v>
      </c>
      <c r="G260" s="84"/>
    </row>
    <row r="261" spans="1:7" ht="24" x14ac:dyDescent="0.2">
      <c r="A261" s="79" t="s">
        <v>570</v>
      </c>
      <c r="B261" s="80" t="s">
        <v>536</v>
      </c>
      <c r="C261" s="81" t="s">
        <v>856</v>
      </c>
      <c r="D261" s="82">
        <v>124000</v>
      </c>
      <c r="E261" s="82" t="s">
        <v>44</v>
      </c>
      <c r="F261" s="83">
        <v>124000</v>
      </c>
      <c r="G261" s="84"/>
    </row>
    <row r="262" spans="1:7" x14ac:dyDescent="0.2">
      <c r="A262" s="79" t="s">
        <v>572</v>
      </c>
      <c r="B262" s="80" t="s">
        <v>536</v>
      </c>
      <c r="C262" s="81" t="s">
        <v>857</v>
      </c>
      <c r="D262" s="82">
        <v>124000</v>
      </c>
      <c r="E262" s="82" t="s">
        <v>44</v>
      </c>
      <c r="F262" s="83">
        <v>124000</v>
      </c>
      <c r="G262" s="84"/>
    </row>
    <row r="263" spans="1:7" ht="48" x14ac:dyDescent="0.2">
      <c r="A263" s="79" t="s">
        <v>858</v>
      </c>
      <c r="B263" s="80" t="s">
        <v>536</v>
      </c>
      <c r="C263" s="81" t="s">
        <v>859</v>
      </c>
      <c r="D263" s="82">
        <v>6500</v>
      </c>
      <c r="E263" s="82" t="s">
        <v>44</v>
      </c>
      <c r="F263" s="83">
        <v>6500</v>
      </c>
      <c r="G263" s="84"/>
    </row>
    <row r="264" spans="1:7" ht="24" x14ac:dyDescent="0.2">
      <c r="A264" s="79" t="s">
        <v>568</v>
      </c>
      <c r="B264" s="80" t="s">
        <v>536</v>
      </c>
      <c r="C264" s="81" t="s">
        <v>860</v>
      </c>
      <c r="D264" s="82">
        <v>6500</v>
      </c>
      <c r="E264" s="82" t="s">
        <v>44</v>
      </c>
      <c r="F264" s="83">
        <v>6500</v>
      </c>
      <c r="G264" s="84"/>
    </row>
    <row r="265" spans="1:7" ht="24" x14ac:dyDescent="0.2">
      <c r="A265" s="79" t="s">
        <v>570</v>
      </c>
      <c r="B265" s="80" t="s">
        <v>536</v>
      </c>
      <c r="C265" s="81" t="s">
        <v>861</v>
      </c>
      <c r="D265" s="82">
        <v>6500</v>
      </c>
      <c r="E265" s="82" t="s">
        <v>44</v>
      </c>
      <c r="F265" s="83">
        <v>6500</v>
      </c>
      <c r="G265" s="84"/>
    </row>
    <row r="266" spans="1:7" x14ac:dyDescent="0.2">
      <c r="A266" s="79" t="s">
        <v>572</v>
      </c>
      <c r="B266" s="80" t="s">
        <v>536</v>
      </c>
      <c r="C266" s="81" t="s">
        <v>862</v>
      </c>
      <c r="D266" s="82">
        <v>6500</v>
      </c>
      <c r="E266" s="82" t="s">
        <v>44</v>
      </c>
      <c r="F266" s="83">
        <v>6500</v>
      </c>
      <c r="G266" s="84"/>
    </row>
    <row r="267" spans="1:7" ht="28.5" customHeight="1" x14ac:dyDescent="0.2">
      <c r="A267" s="79" t="s">
        <v>863</v>
      </c>
      <c r="B267" s="80" t="s">
        <v>536</v>
      </c>
      <c r="C267" s="81" t="s">
        <v>864</v>
      </c>
      <c r="D267" s="82">
        <v>827000</v>
      </c>
      <c r="E267" s="82">
        <v>108000</v>
      </c>
      <c r="F267" s="83">
        <v>719000</v>
      </c>
      <c r="G267" s="84"/>
    </row>
    <row r="268" spans="1:7" ht="24" x14ac:dyDescent="0.2">
      <c r="A268" s="79" t="s">
        <v>568</v>
      </c>
      <c r="B268" s="80" t="s">
        <v>536</v>
      </c>
      <c r="C268" s="81" t="s">
        <v>865</v>
      </c>
      <c r="D268" s="82">
        <v>827000</v>
      </c>
      <c r="E268" s="82">
        <v>108000</v>
      </c>
      <c r="F268" s="83">
        <v>719000</v>
      </c>
      <c r="G268" s="84"/>
    </row>
    <row r="269" spans="1:7" ht="24" x14ac:dyDescent="0.2">
      <c r="A269" s="79" t="s">
        <v>570</v>
      </c>
      <c r="B269" s="80" t="s">
        <v>536</v>
      </c>
      <c r="C269" s="81" t="s">
        <v>866</v>
      </c>
      <c r="D269" s="82">
        <v>827000</v>
      </c>
      <c r="E269" s="82">
        <v>108000</v>
      </c>
      <c r="F269" s="83">
        <v>719000</v>
      </c>
      <c r="G269" s="84"/>
    </row>
    <row r="270" spans="1:7" x14ac:dyDescent="0.2">
      <c r="A270" s="79" t="s">
        <v>572</v>
      </c>
      <c r="B270" s="80" t="s">
        <v>536</v>
      </c>
      <c r="C270" s="81" t="s">
        <v>867</v>
      </c>
      <c r="D270" s="82">
        <v>827000</v>
      </c>
      <c r="E270" s="82">
        <v>108000</v>
      </c>
      <c r="F270" s="83">
        <v>719000</v>
      </c>
      <c r="G270" s="84"/>
    </row>
    <row r="271" spans="1:7" ht="48" x14ac:dyDescent="0.2">
      <c r="A271" s="79" t="s">
        <v>868</v>
      </c>
      <c r="B271" s="80" t="s">
        <v>536</v>
      </c>
      <c r="C271" s="81" t="s">
        <v>869</v>
      </c>
      <c r="D271" s="82">
        <v>3369642</v>
      </c>
      <c r="E271" s="82">
        <v>1415000</v>
      </c>
      <c r="F271" s="83">
        <v>1954642</v>
      </c>
      <c r="G271" s="84"/>
    </row>
    <row r="272" spans="1:7" ht="24" x14ac:dyDescent="0.2">
      <c r="A272" s="79" t="s">
        <v>870</v>
      </c>
      <c r="B272" s="80" t="s">
        <v>536</v>
      </c>
      <c r="C272" s="81" t="s">
        <v>871</v>
      </c>
      <c r="D272" s="82">
        <v>2580000</v>
      </c>
      <c r="E272" s="82">
        <v>1025000</v>
      </c>
      <c r="F272" s="83">
        <v>1555000</v>
      </c>
      <c r="G272" s="84"/>
    </row>
    <row r="273" spans="1:7" ht="24" x14ac:dyDescent="0.2">
      <c r="A273" s="79" t="s">
        <v>872</v>
      </c>
      <c r="B273" s="80" t="s">
        <v>536</v>
      </c>
      <c r="C273" s="81" t="s">
        <v>873</v>
      </c>
      <c r="D273" s="82">
        <v>2580000</v>
      </c>
      <c r="E273" s="82">
        <v>1025000</v>
      </c>
      <c r="F273" s="83">
        <v>1555000</v>
      </c>
      <c r="G273" s="84"/>
    </row>
    <row r="274" spans="1:7" ht="48" x14ac:dyDescent="0.2">
      <c r="A274" s="79" t="s">
        <v>874</v>
      </c>
      <c r="B274" s="80" t="s">
        <v>536</v>
      </c>
      <c r="C274" s="81" t="s">
        <v>875</v>
      </c>
      <c r="D274" s="82">
        <v>2580000</v>
      </c>
      <c r="E274" s="82">
        <v>1025000</v>
      </c>
      <c r="F274" s="83">
        <v>1555000</v>
      </c>
      <c r="G274" s="84"/>
    </row>
    <row r="275" spans="1:7" ht="24" x14ac:dyDescent="0.2">
      <c r="A275" s="79" t="s">
        <v>876</v>
      </c>
      <c r="B275" s="80" t="s">
        <v>536</v>
      </c>
      <c r="C275" s="81" t="s">
        <v>877</v>
      </c>
      <c r="D275" s="82">
        <v>2580000</v>
      </c>
      <c r="E275" s="82">
        <v>1025000</v>
      </c>
      <c r="F275" s="83">
        <v>1555000</v>
      </c>
      <c r="G275" s="84"/>
    </row>
    <row r="276" spans="1:7" ht="24" x14ac:dyDescent="0.2">
      <c r="A276" s="79" t="s">
        <v>878</v>
      </c>
      <c r="B276" s="80" t="s">
        <v>536</v>
      </c>
      <c r="C276" s="81" t="s">
        <v>879</v>
      </c>
      <c r="D276" s="82">
        <v>789642</v>
      </c>
      <c r="E276" s="82">
        <v>390000</v>
      </c>
      <c r="F276" s="83">
        <v>399642</v>
      </c>
      <c r="G276" s="84"/>
    </row>
    <row r="277" spans="1:7" ht="24" x14ac:dyDescent="0.2">
      <c r="A277" s="79" t="s">
        <v>872</v>
      </c>
      <c r="B277" s="80" t="s">
        <v>536</v>
      </c>
      <c r="C277" s="81" t="s">
        <v>880</v>
      </c>
      <c r="D277" s="82">
        <v>789642</v>
      </c>
      <c r="E277" s="82">
        <v>390000</v>
      </c>
      <c r="F277" s="83">
        <v>399642</v>
      </c>
      <c r="G277" s="84"/>
    </row>
    <row r="278" spans="1:7" ht="48" x14ac:dyDescent="0.2">
      <c r="A278" s="79" t="s">
        <v>874</v>
      </c>
      <c r="B278" s="80" t="s">
        <v>536</v>
      </c>
      <c r="C278" s="81" t="s">
        <v>881</v>
      </c>
      <c r="D278" s="82">
        <v>789642</v>
      </c>
      <c r="E278" s="82">
        <v>390000</v>
      </c>
      <c r="F278" s="83">
        <v>399642</v>
      </c>
      <c r="G278" s="84"/>
    </row>
    <row r="279" spans="1:7" ht="24" x14ac:dyDescent="0.2">
      <c r="A279" s="79" t="s">
        <v>876</v>
      </c>
      <c r="B279" s="80" t="s">
        <v>536</v>
      </c>
      <c r="C279" s="81" t="s">
        <v>882</v>
      </c>
      <c r="D279" s="82">
        <v>789642</v>
      </c>
      <c r="E279" s="82">
        <v>390000</v>
      </c>
      <c r="F279" s="83">
        <v>399642</v>
      </c>
      <c r="G279" s="84"/>
    </row>
    <row r="280" spans="1:7" ht="24" x14ac:dyDescent="0.2">
      <c r="A280" s="79" t="s">
        <v>540</v>
      </c>
      <c r="B280" s="80" t="s">
        <v>536</v>
      </c>
      <c r="C280" s="81" t="s">
        <v>883</v>
      </c>
      <c r="D280" s="82">
        <v>33967338.189999998</v>
      </c>
      <c r="E280" s="82">
        <v>13022470.859999999</v>
      </c>
      <c r="F280" s="83">
        <v>20944867.329999998</v>
      </c>
      <c r="G280" s="84"/>
    </row>
    <row r="281" spans="1:7" x14ac:dyDescent="0.2">
      <c r="A281" s="79" t="s">
        <v>575</v>
      </c>
      <c r="B281" s="80" t="s">
        <v>536</v>
      </c>
      <c r="C281" s="81" t="s">
        <v>884</v>
      </c>
      <c r="D281" s="82">
        <v>33967338.189999998</v>
      </c>
      <c r="E281" s="82">
        <v>13022470.859999999</v>
      </c>
      <c r="F281" s="83">
        <v>20944867.329999998</v>
      </c>
      <c r="G281" s="84"/>
    </row>
    <row r="282" spans="1:7" x14ac:dyDescent="0.2">
      <c r="A282" s="79" t="s">
        <v>544</v>
      </c>
      <c r="B282" s="80" t="s">
        <v>536</v>
      </c>
      <c r="C282" s="81" t="s">
        <v>885</v>
      </c>
      <c r="D282" s="82">
        <v>33967338.189999998</v>
      </c>
      <c r="E282" s="82">
        <v>13022470.859999999</v>
      </c>
      <c r="F282" s="83">
        <v>20944867.329999998</v>
      </c>
      <c r="G282" s="84"/>
    </row>
    <row r="283" spans="1:7" x14ac:dyDescent="0.2">
      <c r="A283" s="79" t="s">
        <v>546</v>
      </c>
      <c r="B283" s="80" t="s">
        <v>536</v>
      </c>
      <c r="C283" s="81" t="s">
        <v>886</v>
      </c>
      <c r="D283" s="82">
        <v>27819918.960000001</v>
      </c>
      <c r="E283" s="82">
        <v>10441566.48</v>
      </c>
      <c r="F283" s="83">
        <v>17378352.48</v>
      </c>
      <c r="G283" s="84"/>
    </row>
    <row r="284" spans="1:7" ht="47.25" customHeight="1" x14ac:dyDescent="0.2">
      <c r="A284" s="79" t="s">
        <v>548</v>
      </c>
      <c r="B284" s="80" t="s">
        <v>536</v>
      </c>
      <c r="C284" s="81" t="s">
        <v>887</v>
      </c>
      <c r="D284" s="82">
        <v>26660818.960000001</v>
      </c>
      <c r="E284" s="82">
        <v>10110745.85</v>
      </c>
      <c r="F284" s="83">
        <v>16550073.109999999</v>
      </c>
      <c r="G284" s="84"/>
    </row>
    <row r="285" spans="1:7" ht="24" x14ac:dyDescent="0.2">
      <c r="A285" s="79" t="s">
        <v>550</v>
      </c>
      <c r="B285" s="80" t="s">
        <v>536</v>
      </c>
      <c r="C285" s="81" t="s">
        <v>888</v>
      </c>
      <c r="D285" s="82">
        <v>26660818.960000001</v>
      </c>
      <c r="E285" s="82">
        <v>10110745.85</v>
      </c>
      <c r="F285" s="83">
        <v>16550073.109999999</v>
      </c>
      <c r="G285" s="84"/>
    </row>
    <row r="286" spans="1:7" ht="24" x14ac:dyDescent="0.2">
      <c r="A286" s="79" t="s">
        <v>552</v>
      </c>
      <c r="B286" s="80" t="s">
        <v>536</v>
      </c>
      <c r="C286" s="81" t="s">
        <v>889</v>
      </c>
      <c r="D286" s="82">
        <v>20462828.75</v>
      </c>
      <c r="E286" s="82">
        <v>7870169.6299999999</v>
      </c>
      <c r="F286" s="83">
        <v>12592659.119999999</v>
      </c>
      <c r="G286" s="84"/>
    </row>
    <row r="287" spans="1:7" ht="36" x14ac:dyDescent="0.2">
      <c r="A287" s="79" t="s">
        <v>554</v>
      </c>
      <c r="B287" s="80" t="s">
        <v>536</v>
      </c>
      <c r="C287" s="81" t="s">
        <v>890</v>
      </c>
      <c r="D287" s="82">
        <v>36336</v>
      </c>
      <c r="E287" s="82">
        <v>23161</v>
      </c>
      <c r="F287" s="83">
        <v>13175</v>
      </c>
      <c r="G287" s="84"/>
    </row>
    <row r="288" spans="1:7" ht="36" x14ac:dyDescent="0.2">
      <c r="A288" s="79" t="s">
        <v>556</v>
      </c>
      <c r="B288" s="80" t="s">
        <v>536</v>
      </c>
      <c r="C288" s="81" t="s">
        <v>891</v>
      </c>
      <c r="D288" s="82">
        <v>6161654.21</v>
      </c>
      <c r="E288" s="82">
        <v>2217415.2200000002</v>
      </c>
      <c r="F288" s="83">
        <v>3944238.99</v>
      </c>
      <c r="G288" s="84"/>
    </row>
    <row r="289" spans="1:7" ht="24" x14ac:dyDescent="0.2">
      <c r="A289" s="79" t="s">
        <v>568</v>
      </c>
      <c r="B289" s="80" t="s">
        <v>536</v>
      </c>
      <c r="C289" s="81" t="s">
        <v>892</v>
      </c>
      <c r="D289" s="82">
        <v>1159100</v>
      </c>
      <c r="E289" s="82">
        <v>330820.63</v>
      </c>
      <c r="F289" s="83">
        <v>828279.37</v>
      </c>
      <c r="G289" s="84"/>
    </row>
    <row r="290" spans="1:7" ht="24" x14ac:dyDescent="0.2">
      <c r="A290" s="79" t="s">
        <v>570</v>
      </c>
      <c r="B290" s="80" t="s">
        <v>536</v>
      </c>
      <c r="C290" s="81" t="s">
        <v>893</v>
      </c>
      <c r="D290" s="82">
        <v>1159100</v>
      </c>
      <c r="E290" s="82">
        <v>330820.63</v>
      </c>
      <c r="F290" s="83">
        <v>828279.37</v>
      </c>
      <c r="G290" s="84"/>
    </row>
    <row r="291" spans="1:7" x14ac:dyDescent="0.2">
      <c r="A291" s="79" t="s">
        <v>572</v>
      </c>
      <c r="B291" s="80" t="s">
        <v>536</v>
      </c>
      <c r="C291" s="81" t="s">
        <v>894</v>
      </c>
      <c r="D291" s="82">
        <v>1159100</v>
      </c>
      <c r="E291" s="82">
        <v>330820.63</v>
      </c>
      <c r="F291" s="83">
        <v>828279.37</v>
      </c>
      <c r="G291" s="84"/>
    </row>
    <row r="292" spans="1:7" ht="60" x14ac:dyDescent="0.2">
      <c r="A292" s="79" t="s">
        <v>895</v>
      </c>
      <c r="B292" s="80" t="s">
        <v>536</v>
      </c>
      <c r="C292" s="81" t="s">
        <v>896</v>
      </c>
      <c r="D292" s="82">
        <v>3209200</v>
      </c>
      <c r="E292" s="82">
        <v>1483689.57</v>
      </c>
      <c r="F292" s="83">
        <v>1725510.43</v>
      </c>
      <c r="G292" s="84"/>
    </row>
    <row r="293" spans="1:7" ht="48" customHeight="1" x14ac:dyDescent="0.2">
      <c r="A293" s="79" t="s">
        <v>548</v>
      </c>
      <c r="B293" s="80" t="s">
        <v>536</v>
      </c>
      <c r="C293" s="81" t="s">
        <v>897</v>
      </c>
      <c r="D293" s="82">
        <v>3209200</v>
      </c>
      <c r="E293" s="82">
        <v>1483689.57</v>
      </c>
      <c r="F293" s="83">
        <v>1725510.43</v>
      </c>
      <c r="G293" s="84"/>
    </row>
    <row r="294" spans="1:7" ht="24" x14ac:dyDescent="0.2">
      <c r="A294" s="79" t="s">
        <v>550</v>
      </c>
      <c r="B294" s="80" t="s">
        <v>536</v>
      </c>
      <c r="C294" s="81" t="s">
        <v>898</v>
      </c>
      <c r="D294" s="82">
        <v>3209200</v>
      </c>
      <c r="E294" s="82">
        <v>1483689.57</v>
      </c>
      <c r="F294" s="83">
        <v>1725510.43</v>
      </c>
      <c r="G294" s="84"/>
    </row>
    <row r="295" spans="1:7" ht="24" x14ac:dyDescent="0.2">
      <c r="A295" s="79" t="s">
        <v>552</v>
      </c>
      <c r="B295" s="80" t="s">
        <v>536</v>
      </c>
      <c r="C295" s="81" t="s">
        <v>899</v>
      </c>
      <c r="D295" s="82">
        <v>2300000</v>
      </c>
      <c r="E295" s="82">
        <v>1126084.0900000001</v>
      </c>
      <c r="F295" s="83">
        <v>1173915.9099999999</v>
      </c>
      <c r="G295" s="84"/>
    </row>
    <row r="296" spans="1:7" ht="36" x14ac:dyDescent="0.2">
      <c r="A296" s="79" t="s">
        <v>556</v>
      </c>
      <c r="B296" s="80" t="s">
        <v>536</v>
      </c>
      <c r="C296" s="81" t="s">
        <v>900</v>
      </c>
      <c r="D296" s="82">
        <v>909200</v>
      </c>
      <c r="E296" s="82">
        <v>357605.48</v>
      </c>
      <c r="F296" s="83">
        <v>551594.52</v>
      </c>
      <c r="G296" s="84"/>
    </row>
    <row r="297" spans="1:7" ht="36" x14ac:dyDescent="0.2">
      <c r="A297" s="79" t="s">
        <v>901</v>
      </c>
      <c r="B297" s="80" t="s">
        <v>536</v>
      </c>
      <c r="C297" s="81" t="s">
        <v>902</v>
      </c>
      <c r="D297" s="82">
        <v>2938219.23</v>
      </c>
      <c r="E297" s="82">
        <v>1097214.81</v>
      </c>
      <c r="F297" s="83">
        <v>1841004.42</v>
      </c>
      <c r="G297" s="84"/>
    </row>
    <row r="298" spans="1:7" ht="47.25" customHeight="1" x14ac:dyDescent="0.2">
      <c r="A298" s="79" t="s">
        <v>548</v>
      </c>
      <c r="B298" s="80" t="s">
        <v>536</v>
      </c>
      <c r="C298" s="81" t="s">
        <v>903</v>
      </c>
      <c r="D298" s="82">
        <v>2938219.23</v>
      </c>
      <c r="E298" s="82">
        <v>1097214.81</v>
      </c>
      <c r="F298" s="83">
        <v>1841004.42</v>
      </c>
      <c r="G298" s="84"/>
    </row>
    <row r="299" spans="1:7" ht="24" x14ac:dyDescent="0.2">
      <c r="A299" s="79" t="s">
        <v>550</v>
      </c>
      <c r="B299" s="80" t="s">
        <v>536</v>
      </c>
      <c r="C299" s="81" t="s">
        <v>904</v>
      </c>
      <c r="D299" s="82">
        <v>2938219.23</v>
      </c>
      <c r="E299" s="82">
        <v>1097214.81</v>
      </c>
      <c r="F299" s="83">
        <v>1841004.42</v>
      </c>
      <c r="G299" s="84"/>
    </row>
    <row r="300" spans="1:7" ht="24" x14ac:dyDescent="0.2">
      <c r="A300" s="79" t="s">
        <v>552</v>
      </c>
      <c r="B300" s="80" t="s">
        <v>536</v>
      </c>
      <c r="C300" s="81" t="s">
        <v>905</v>
      </c>
      <c r="D300" s="82">
        <v>2240600</v>
      </c>
      <c r="E300" s="82">
        <v>903671.53</v>
      </c>
      <c r="F300" s="83">
        <v>1336928.47</v>
      </c>
      <c r="G300" s="84"/>
    </row>
    <row r="301" spans="1:7" ht="36" x14ac:dyDescent="0.2">
      <c r="A301" s="79" t="s">
        <v>556</v>
      </c>
      <c r="B301" s="80" t="s">
        <v>536</v>
      </c>
      <c r="C301" s="81" t="s">
        <v>906</v>
      </c>
      <c r="D301" s="82">
        <v>697619.23</v>
      </c>
      <c r="E301" s="82">
        <v>193543.28</v>
      </c>
      <c r="F301" s="83">
        <v>504075.95</v>
      </c>
      <c r="G301" s="84"/>
    </row>
    <row r="302" spans="1:7" ht="24" x14ac:dyDescent="0.2">
      <c r="A302" s="79" t="s">
        <v>726</v>
      </c>
      <c r="B302" s="80" t="s">
        <v>536</v>
      </c>
      <c r="C302" s="81" t="s">
        <v>907</v>
      </c>
      <c r="D302" s="82">
        <v>164899615.72999999</v>
      </c>
      <c r="E302" s="82">
        <v>77831199.849999994</v>
      </c>
      <c r="F302" s="83">
        <v>87068415.88000001</v>
      </c>
      <c r="G302" s="84"/>
    </row>
    <row r="303" spans="1:7" x14ac:dyDescent="0.2">
      <c r="A303" s="79" t="s">
        <v>544</v>
      </c>
      <c r="B303" s="80" t="s">
        <v>536</v>
      </c>
      <c r="C303" s="81" t="s">
        <v>908</v>
      </c>
      <c r="D303" s="82">
        <v>164899615.72999999</v>
      </c>
      <c r="E303" s="82">
        <v>77831199.849999994</v>
      </c>
      <c r="F303" s="83">
        <v>87068415.88000001</v>
      </c>
      <c r="G303" s="84"/>
    </row>
    <row r="304" spans="1:7" x14ac:dyDescent="0.2">
      <c r="A304" s="79" t="s">
        <v>544</v>
      </c>
      <c r="B304" s="80" t="s">
        <v>536</v>
      </c>
      <c r="C304" s="81" t="s">
        <v>909</v>
      </c>
      <c r="D304" s="82">
        <v>164899615.72999999</v>
      </c>
      <c r="E304" s="82">
        <v>77831199.849999994</v>
      </c>
      <c r="F304" s="83">
        <v>87068415.88000001</v>
      </c>
      <c r="G304" s="84"/>
    </row>
    <row r="305" spans="1:7" ht="24" x14ac:dyDescent="0.2">
      <c r="A305" s="79" t="s">
        <v>910</v>
      </c>
      <c r="B305" s="80" t="s">
        <v>536</v>
      </c>
      <c r="C305" s="81" t="s">
        <v>911</v>
      </c>
      <c r="D305" s="82">
        <v>115665300</v>
      </c>
      <c r="E305" s="82">
        <v>54916412.229999997</v>
      </c>
      <c r="F305" s="83">
        <v>60748887.770000003</v>
      </c>
      <c r="G305" s="84"/>
    </row>
    <row r="306" spans="1:7" ht="48.75" customHeight="1" x14ac:dyDescent="0.2">
      <c r="A306" s="79" t="s">
        <v>548</v>
      </c>
      <c r="B306" s="80" t="s">
        <v>536</v>
      </c>
      <c r="C306" s="81" t="s">
        <v>912</v>
      </c>
      <c r="D306" s="82">
        <v>71085800</v>
      </c>
      <c r="E306" s="82">
        <v>28855767.780000001</v>
      </c>
      <c r="F306" s="83">
        <v>42230032.219999999</v>
      </c>
      <c r="G306" s="84"/>
    </row>
    <row r="307" spans="1:7" x14ac:dyDescent="0.2">
      <c r="A307" s="79" t="s">
        <v>913</v>
      </c>
      <c r="B307" s="80" t="s">
        <v>536</v>
      </c>
      <c r="C307" s="81" t="s">
        <v>914</v>
      </c>
      <c r="D307" s="82">
        <v>71085800</v>
      </c>
      <c r="E307" s="82">
        <v>28855767.780000001</v>
      </c>
      <c r="F307" s="83">
        <v>42230032.219999999</v>
      </c>
      <c r="G307" s="84"/>
    </row>
    <row r="308" spans="1:7" x14ac:dyDescent="0.2">
      <c r="A308" s="79" t="s">
        <v>915</v>
      </c>
      <c r="B308" s="80" t="s">
        <v>536</v>
      </c>
      <c r="C308" s="81" t="s">
        <v>916</v>
      </c>
      <c r="D308" s="82">
        <v>54663625</v>
      </c>
      <c r="E308" s="82">
        <v>22894296.469999999</v>
      </c>
      <c r="F308" s="83">
        <v>31769328.530000001</v>
      </c>
      <c r="G308" s="84"/>
    </row>
    <row r="309" spans="1:7" ht="24" x14ac:dyDescent="0.2">
      <c r="A309" s="79" t="s">
        <v>917</v>
      </c>
      <c r="B309" s="80" t="s">
        <v>536</v>
      </c>
      <c r="C309" s="81" t="s">
        <v>918</v>
      </c>
      <c r="D309" s="82">
        <v>54000</v>
      </c>
      <c r="E309" s="82">
        <v>33624.25</v>
      </c>
      <c r="F309" s="83">
        <v>20375.75</v>
      </c>
      <c r="G309" s="84"/>
    </row>
    <row r="310" spans="1:7" ht="36" x14ac:dyDescent="0.2">
      <c r="A310" s="79" t="s">
        <v>919</v>
      </c>
      <c r="B310" s="80" t="s">
        <v>536</v>
      </c>
      <c r="C310" s="81" t="s">
        <v>920</v>
      </c>
      <c r="D310" s="82">
        <v>16368175</v>
      </c>
      <c r="E310" s="82">
        <v>5927847.0599999996</v>
      </c>
      <c r="F310" s="83">
        <v>10440327.939999999</v>
      </c>
      <c r="G310" s="84"/>
    </row>
    <row r="311" spans="1:7" ht="24" x14ac:dyDescent="0.2">
      <c r="A311" s="79" t="s">
        <v>568</v>
      </c>
      <c r="B311" s="80" t="s">
        <v>536</v>
      </c>
      <c r="C311" s="81" t="s">
        <v>921</v>
      </c>
      <c r="D311" s="82">
        <v>44398500</v>
      </c>
      <c r="E311" s="82">
        <v>25881582.300000001</v>
      </c>
      <c r="F311" s="83">
        <v>18516917.699999999</v>
      </c>
      <c r="G311" s="84"/>
    </row>
    <row r="312" spans="1:7" ht="24" x14ac:dyDescent="0.2">
      <c r="A312" s="79" t="s">
        <v>570</v>
      </c>
      <c r="B312" s="80" t="s">
        <v>536</v>
      </c>
      <c r="C312" s="81" t="s">
        <v>922</v>
      </c>
      <c r="D312" s="82">
        <v>44398500</v>
      </c>
      <c r="E312" s="82">
        <v>25881582.300000001</v>
      </c>
      <c r="F312" s="83">
        <v>18516917.699999999</v>
      </c>
      <c r="G312" s="84"/>
    </row>
    <row r="313" spans="1:7" x14ac:dyDescent="0.2">
      <c r="A313" s="79" t="s">
        <v>572</v>
      </c>
      <c r="B313" s="80" t="s">
        <v>536</v>
      </c>
      <c r="C313" s="81" t="s">
        <v>923</v>
      </c>
      <c r="D313" s="82">
        <v>36222900</v>
      </c>
      <c r="E313" s="82">
        <v>21068657.989999998</v>
      </c>
      <c r="F313" s="83">
        <v>15154242.01</v>
      </c>
      <c r="G313" s="84"/>
    </row>
    <row r="314" spans="1:7" x14ac:dyDescent="0.2">
      <c r="A314" s="79" t="s">
        <v>924</v>
      </c>
      <c r="B314" s="80" t="s">
        <v>536</v>
      </c>
      <c r="C314" s="81" t="s">
        <v>925</v>
      </c>
      <c r="D314" s="82">
        <v>8175600</v>
      </c>
      <c r="E314" s="82">
        <v>4812924.3099999996</v>
      </c>
      <c r="F314" s="83">
        <v>3362675.69</v>
      </c>
      <c r="G314" s="84"/>
    </row>
    <row r="315" spans="1:7" x14ac:dyDescent="0.2">
      <c r="A315" s="79" t="s">
        <v>593</v>
      </c>
      <c r="B315" s="80" t="s">
        <v>536</v>
      </c>
      <c r="C315" s="81" t="s">
        <v>926</v>
      </c>
      <c r="D315" s="82">
        <v>181000</v>
      </c>
      <c r="E315" s="82">
        <v>179062.15</v>
      </c>
      <c r="F315" s="83">
        <v>1937.85</v>
      </c>
      <c r="G315" s="84"/>
    </row>
    <row r="316" spans="1:7" x14ac:dyDescent="0.2">
      <c r="A316" s="79" t="s">
        <v>595</v>
      </c>
      <c r="B316" s="80" t="s">
        <v>536</v>
      </c>
      <c r="C316" s="81" t="s">
        <v>927</v>
      </c>
      <c r="D316" s="82">
        <v>181000</v>
      </c>
      <c r="E316" s="82">
        <v>179062.15</v>
      </c>
      <c r="F316" s="83">
        <v>1937.85</v>
      </c>
      <c r="G316" s="84"/>
    </row>
    <row r="317" spans="1:7" ht="24" x14ac:dyDescent="0.2">
      <c r="A317" s="79" t="s">
        <v>928</v>
      </c>
      <c r="B317" s="80" t="s">
        <v>536</v>
      </c>
      <c r="C317" s="81" t="s">
        <v>929</v>
      </c>
      <c r="D317" s="82">
        <v>143765</v>
      </c>
      <c r="E317" s="82">
        <v>143754.07</v>
      </c>
      <c r="F317" s="83">
        <v>10.93</v>
      </c>
      <c r="G317" s="84"/>
    </row>
    <row r="318" spans="1:7" x14ac:dyDescent="0.2">
      <c r="A318" s="79" t="s">
        <v>781</v>
      </c>
      <c r="B318" s="80" t="s">
        <v>536</v>
      </c>
      <c r="C318" s="81" t="s">
        <v>930</v>
      </c>
      <c r="D318" s="82">
        <v>12235</v>
      </c>
      <c r="E318" s="82">
        <v>11830</v>
      </c>
      <c r="F318" s="83">
        <v>405</v>
      </c>
      <c r="G318" s="84"/>
    </row>
    <row r="319" spans="1:7" x14ac:dyDescent="0.2">
      <c r="A319" s="79" t="s">
        <v>597</v>
      </c>
      <c r="B319" s="80" t="s">
        <v>536</v>
      </c>
      <c r="C319" s="81" t="s">
        <v>931</v>
      </c>
      <c r="D319" s="82">
        <v>25000</v>
      </c>
      <c r="E319" s="82">
        <v>23478.080000000002</v>
      </c>
      <c r="F319" s="83">
        <v>1521.92</v>
      </c>
      <c r="G319" s="84"/>
    </row>
    <row r="320" spans="1:7" ht="24" x14ac:dyDescent="0.2">
      <c r="A320" s="79" t="s">
        <v>932</v>
      </c>
      <c r="B320" s="80" t="s">
        <v>536</v>
      </c>
      <c r="C320" s="81" t="s">
        <v>933</v>
      </c>
      <c r="D320" s="82">
        <v>28454975.699999999</v>
      </c>
      <c r="E320" s="82">
        <v>13808093.99</v>
      </c>
      <c r="F320" s="83">
        <v>14646881.710000001</v>
      </c>
      <c r="G320" s="84"/>
    </row>
    <row r="321" spans="1:7" ht="24" x14ac:dyDescent="0.2">
      <c r="A321" s="79" t="s">
        <v>568</v>
      </c>
      <c r="B321" s="80" t="s">
        <v>536</v>
      </c>
      <c r="C321" s="81" t="s">
        <v>934</v>
      </c>
      <c r="D321" s="82">
        <v>28454975.699999999</v>
      </c>
      <c r="E321" s="82">
        <v>13808093.99</v>
      </c>
      <c r="F321" s="83">
        <v>14646881.710000001</v>
      </c>
      <c r="G321" s="84"/>
    </row>
    <row r="322" spans="1:7" ht="24" x14ac:dyDescent="0.2">
      <c r="A322" s="79" t="s">
        <v>570</v>
      </c>
      <c r="B322" s="80" t="s">
        <v>536</v>
      </c>
      <c r="C322" s="81" t="s">
        <v>935</v>
      </c>
      <c r="D322" s="82">
        <v>28454975.699999999</v>
      </c>
      <c r="E322" s="82">
        <v>13808093.99</v>
      </c>
      <c r="F322" s="83">
        <v>14646881.710000001</v>
      </c>
      <c r="G322" s="84"/>
    </row>
    <row r="323" spans="1:7" x14ac:dyDescent="0.2">
      <c r="A323" s="79" t="s">
        <v>572</v>
      </c>
      <c r="B323" s="80" t="s">
        <v>536</v>
      </c>
      <c r="C323" s="81" t="s">
        <v>936</v>
      </c>
      <c r="D323" s="82">
        <v>28454975.699999999</v>
      </c>
      <c r="E323" s="82">
        <v>13808093.99</v>
      </c>
      <c r="F323" s="83">
        <v>14646881.710000001</v>
      </c>
      <c r="G323" s="84"/>
    </row>
    <row r="324" spans="1:7" ht="36" x14ac:dyDescent="0.2">
      <c r="A324" s="79" t="s">
        <v>937</v>
      </c>
      <c r="B324" s="80" t="s">
        <v>536</v>
      </c>
      <c r="C324" s="81" t="s">
        <v>938</v>
      </c>
      <c r="D324" s="82">
        <v>250000</v>
      </c>
      <c r="E324" s="82">
        <v>112808.33</v>
      </c>
      <c r="F324" s="83">
        <v>137191.67000000001</v>
      </c>
      <c r="G324" s="84"/>
    </row>
    <row r="325" spans="1:7" ht="24" x14ac:dyDescent="0.2">
      <c r="A325" s="79" t="s">
        <v>568</v>
      </c>
      <c r="B325" s="80" t="s">
        <v>536</v>
      </c>
      <c r="C325" s="81" t="s">
        <v>939</v>
      </c>
      <c r="D325" s="82">
        <v>250000</v>
      </c>
      <c r="E325" s="82">
        <v>112808.33</v>
      </c>
      <c r="F325" s="83">
        <v>137191.67000000001</v>
      </c>
      <c r="G325" s="84"/>
    </row>
    <row r="326" spans="1:7" ht="24" x14ac:dyDescent="0.2">
      <c r="A326" s="79" t="s">
        <v>570</v>
      </c>
      <c r="B326" s="80" t="s">
        <v>536</v>
      </c>
      <c r="C326" s="81" t="s">
        <v>940</v>
      </c>
      <c r="D326" s="82">
        <v>250000</v>
      </c>
      <c r="E326" s="82">
        <v>112808.33</v>
      </c>
      <c r="F326" s="83">
        <v>137191.67000000001</v>
      </c>
      <c r="G326" s="84"/>
    </row>
    <row r="327" spans="1:7" x14ac:dyDescent="0.2">
      <c r="A327" s="79" t="s">
        <v>572</v>
      </c>
      <c r="B327" s="80" t="s">
        <v>536</v>
      </c>
      <c r="C327" s="81" t="s">
        <v>941</v>
      </c>
      <c r="D327" s="82">
        <v>250000</v>
      </c>
      <c r="E327" s="82">
        <v>112808.33</v>
      </c>
      <c r="F327" s="83">
        <v>137191.67000000001</v>
      </c>
      <c r="G327" s="84"/>
    </row>
    <row r="328" spans="1:7" ht="24" x14ac:dyDescent="0.2">
      <c r="A328" s="79" t="s">
        <v>942</v>
      </c>
      <c r="B328" s="80" t="s">
        <v>536</v>
      </c>
      <c r="C328" s="81" t="s">
        <v>943</v>
      </c>
      <c r="D328" s="82">
        <v>300000</v>
      </c>
      <c r="E328" s="82">
        <v>300000</v>
      </c>
      <c r="F328" s="83" t="s">
        <v>44</v>
      </c>
      <c r="G328" s="84"/>
    </row>
    <row r="329" spans="1:7" x14ac:dyDescent="0.2">
      <c r="A329" s="79" t="s">
        <v>593</v>
      </c>
      <c r="B329" s="80" t="s">
        <v>536</v>
      </c>
      <c r="C329" s="81" t="s">
        <v>944</v>
      </c>
      <c r="D329" s="82">
        <v>300000</v>
      </c>
      <c r="E329" s="82">
        <v>300000</v>
      </c>
      <c r="F329" s="83" t="s">
        <v>44</v>
      </c>
      <c r="G329" s="84"/>
    </row>
    <row r="330" spans="1:7" x14ac:dyDescent="0.2">
      <c r="A330" s="79" t="s">
        <v>595</v>
      </c>
      <c r="B330" s="80" t="s">
        <v>536</v>
      </c>
      <c r="C330" s="81" t="s">
        <v>945</v>
      </c>
      <c r="D330" s="82">
        <v>300000</v>
      </c>
      <c r="E330" s="82">
        <v>300000</v>
      </c>
      <c r="F330" s="83" t="s">
        <v>44</v>
      </c>
      <c r="G330" s="84"/>
    </row>
    <row r="331" spans="1:7" x14ac:dyDescent="0.2">
      <c r="A331" s="79" t="s">
        <v>597</v>
      </c>
      <c r="B331" s="80" t="s">
        <v>536</v>
      </c>
      <c r="C331" s="81" t="s">
        <v>946</v>
      </c>
      <c r="D331" s="82">
        <v>300000</v>
      </c>
      <c r="E331" s="82">
        <v>300000</v>
      </c>
      <c r="F331" s="83" t="s">
        <v>44</v>
      </c>
      <c r="G331" s="84"/>
    </row>
    <row r="332" spans="1:7" x14ac:dyDescent="0.2">
      <c r="A332" s="79" t="s">
        <v>947</v>
      </c>
      <c r="B332" s="80" t="s">
        <v>536</v>
      </c>
      <c r="C332" s="81" t="s">
        <v>948</v>
      </c>
      <c r="D332" s="82">
        <v>16380000</v>
      </c>
      <c r="E332" s="82">
        <v>7081968.8499999996</v>
      </c>
      <c r="F332" s="83">
        <v>9298031.1500000004</v>
      </c>
      <c r="G332" s="84"/>
    </row>
    <row r="333" spans="1:7" ht="24" x14ac:dyDescent="0.2">
      <c r="A333" s="79" t="s">
        <v>568</v>
      </c>
      <c r="B333" s="80" t="s">
        <v>536</v>
      </c>
      <c r="C333" s="81" t="s">
        <v>949</v>
      </c>
      <c r="D333" s="82">
        <v>9037000</v>
      </c>
      <c r="E333" s="82">
        <v>2764777.01</v>
      </c>
      <c r="F333" s="83">
        <v>6272222.9900000002</v>
      </c>
      <c r="G333" s="84"/>
    </row>
    <row r="334" spans="1:7" ht="24" x14ac:dyDescent="0.2">
      <c r="A334" s="79" t="s">
        <v>570</v>
      </c>
      <c r="B334" s="80" t="s">
        <v>536</v>
      </c>
      <c r="C334" s="81" t="s">
        <v>950</v>
      </c>
      <c r="D334" s="82">
        <v>9037000</v>
      </c>
      <c r="E334" s="82">
        <v>2764777.01</v>
      </c>
      <c r="F334" s="83">
        <v>6272222.9900000002</v>
      </c>
      <c r="G334" s="84"/>
    </row>
    <row r="335" spans="1:7" x14ac:dyDescent="0.2">
      <c r="A335" s="79" t="s">
        <v>572</v>
      </c>
      <c r="B335" s="80" t="s">
        <v>536</v>
      </c>
      <c r="C335" s="81" t="s">
        <v>951</v>
      </c>
      <c r="D335" s="82">
        <v>8903000</v>
      </c>
      <c r="E335" s="82">
        <v>2630777.0099999998</v>
      </c>
      <c r="F335" s="83">
        <v>6272222.9900000002</v>
      </c>
      <c r="G335" s="84"/>
    </row>
    <row r="336" spans="1:7" x14ac:dyDescent="0.2">
      <c r="A336" s="79" t="s">
        <v>572</v>
      </c>
      <c r="B336" s="80" t="s">
        <v>536</v>
      </c>
      <c r="C336" s="81" t="s">
        <v>952</v>
      </c>
      <c r="D336" s="82">
        <v>134000</v>
      </c>
      <c r="E336" s="82">
        <v>134000</v>
      </c>
      <c r="F336" s="83" t="s">
        <v>44</v>
      </c>
      <c r="G336" s="84"/>
    </row>
    <row r="337" spans="1:7" x14ac:dyDescent="0.2">
      <c r="A337" s="79" t="s">
        <v>593</v>
      </c>
      <c r="B337" s="80" t="s">
        <v>536</v>
      </c>
      <c r="C337" s="81" t="s">
        <v>953</v>
      </c>
      <c r="D337" s="82">
        <v>7343000</v>
      </c>
      <c r="E337" s="82">
        <v>4317191.84</v>
      </c>
      <c r="F337" s="83">
        <v>3025808.16</v>
      </c>
      <c r="G337" s="84"/>
    </row>
    <row r="338" spans="1:7" x14ac:dyDescent="0.2">
      <c r="A338" s="79" t="s">
        <v>595</v>
      </c>
      <c r="B338" s="80" t="s">
        <v>536</v>
      </c>
      <c r="C338" s="81" t="s">
        <v>954</v>
      </c>
      <c r="D338" s="82">
        <v>7343000</v>
      </c>
      <c r="E338" s="82">
        <v>4317191.84</v>
      </c>
      <c r="F338" s="83">
        <v>3025808.16</v>
      </c>
      <c r="G338" s="84"/>
    </row>
    <row r="339" spans="1:7" ht="24" x14ac:dyDescent="0.2">
      <c r="A339" s="79" t="s">
        <v>928</v>
      </c>
      <c r="B339" s="80" t="s">
        <v>536</v>
      </c>
      <c r="C339" s="81" t="s">
        <v>955</v>
      </c>
      <c r="D339" s="82">
        <v>7343000</v>
      </c>
      <c r="E339" s="82">
        <v>4317191.84</v>
      </c>
      <c r="F339" s="83">
        <v>3025808.16</v>
      </c>
      <c r="G339" s="84"/>
    </row>
    <row r="340" spans="1:7" ht="14.25" customHeight="1" x14ac:dyDescent="0.2">
      <c r="A340" s="79" t="s">
        <v>956</v>
      </c>
      <c r="B340" s="80" t="s">
        <v>536</v>
      </c>
      <c r="C340" s="81" t="s">
        <v>957</v>
      </c>
      <c r="D340" s="82">
        <v>836282.03</v>
      </c>
      <c r="E340" s="82">
        <v>836192.03</v>
      </c>
      <c r="F340" s="83">
        <v>90</v>
      </c>
      <c r="G340" s="84"/>
    </row>
    <row r="341" spans="1:7" x14ac:dyDescent="0.2">
      <c r="A341" s="79" t="s">
        <v>593</v>
      </c>
      <c r="B341" s="80" t="s">
        <v>536</v>
      </c>
      <c r="C341" s="81" t="s">
        <v>958</v>
      </c>
      <c r="D341" s="82">
        <v>836282.03</v>
      </c>
      <c r="E341" s="82">
        <v>836192.03</v>
      </c>
      <c r="F341" s="83">
        <v>90</v>
      </c>
      <c r="G341" s="84"/>
    </row>
    <row r="342" spans="1:7" x14ac:dyDescent="0.2">
      <c r="A342" s="79" t="s">
        <v>959</v>
      </c>
      <c r="B342" s="80" t="s">
        <v>536</v>
      </c>
      <c r="C342" s="81" t="s">
        <v>960</v>
      </c>
      <c r="D342" s="82">
        <v>636282.03</v>
      </c>
      <c r="E342" s="82">
        <v>636192.03</v>
      </c>
      <c r="F342" s="83">
        <v>90</v>
      </c>
      <c r="G342" s="84"/>
    </row>
    <row r="343" spans="1:7" ht="24" x14ac:dyDescent="0.2">
      <c r="A343" s="79" t="s">
        <v>961</v>
      </c>
      <c r="B343" s="80" t="s">
        <v>536</v>
      </c>
      <c r="C343" s="81" t="s">
        <v>962</v>
      </c>
      <c r="D343" s="82">
        <v>285078.26</v>
      </c>
      <c r="E343" s="82">
        <v>285078.26</v>
      </c>
      <c r="F343" s="83" t="s">
        <v>44</v>
      </c>
      <c r="G343" s="84"/>
    </row>
    <row r="344" spans="1:7" ht="24" x14ac:dyDescent="0.2">
      <c r="A344" s="79" t="s">
        <v>961</v>
      </c>
      <c r="B344" s="80" t="s">
        <v>536</v>
      </c>
      <c r="C344" s="81" t="s">
        <v>963</v>
      </c>
      <c r="D344" s="82">
        <v>287899</v>
      </c>
      <c r="E344" s="82">
        <v>287899</v>
      </c>
      <c r="F344" s="83" t="s">
        <v>44</v>
      </c>
      <c r="G344" s="84"/>
    </row>
    <row r="345" spans="1:7" ht="24" x14ac:dyDescent="0.2">
      <c r="A345" s="79" t="s">
        <v>961</v>
      </c>
      <c r="B345" s="80" t="s">
        <v>536</v>
      </c>
      <c r="C345" s="81" t="s">
        <v>964</v>
      </c>
      <c r="D345" s="82">
        <v>63304.77</v>
      </c>
      <c r="E345" s="82">
        <v>63214.77</v>
      </c>
      <c r="F345" s="83">
        <v>90</v>
      </c>
      <c r="G345" s="84"/>
    </row>
    <row r="346" spans="1:7" x14ac:dyDescent="0.2">
      <c r="A346" s="79" t="s">
        <v>595</v>
      </c>
      <c r="B346" s="80" t="s">
        <v>536</v>
      </c>
      <c r="C346" s="81" t="s">
        <v>965</v>
      </c>
      <c r="D346" s="82">
        <v>200000</v>
      </c>
      <c r="E346" s="82">
        <v>200000</v>
      </c>
      <c r="F346" s="83" t="s">
        <v>44</v>
      </c>
      <c r="G346" s="84"/>
    </row>
    <row r="347" spans="1:7" x14ac:dyDescent="0.2">
      <c r="A347" s="79" t="s">
        <v>597</v>
      </c>
      <c r="B347" s="80" t="s">
        <v>536</v>
      </c>
      <c r="C347" s="81" t="s">
        <v>966</v>
      </c>
      <c r="D347" s="82">
        <v>200000</v>
      </c>
      <c r="E347" s="82">
        <v>200000</v>
      </c>
      <c r="F347" s="83" t="s">
        <v>44</v>
      </c>
      <c r="G347" s="84"/>
    </row>
    <row r="348" spans="1:7" ht="60" x14ac:dyDescent="0.2">
      <c r="A348" s="79" t="s">
        <v>967</v>
      </c>
      <c r="B348" s="80" t="s">
        <v>536</v>
      </c>
      <c r="C348" s="81" t="s">
        <v>968</v>
      </c>
      <c r="D348" s="82">
        <v>100000</v>
      </c>
      <c r="E348" s="82" t="s">
        <v>44</v>
      </c>
      <c r="F348" s="83">
        <v>100000</v>
      </c>
      <c r="G348" s="84"/>
    </row>
    <row r="349" spans="1:7" ht="24" x14ac:dyDescent="0.2">
      <c r="A349" s="79" t="s">
        <v>568</v>
      </c>
      <c r="B349" s="80" t="s">
        <v>536</v>
      </c>
      <c r="C349" s="81" t="s">
        <v>969</v>
      </c>
      <c r="D349" s="82">
        <v>100000</v>
      </c>
      <c r="E349" s="82" t="s">
        <v>44</v>
      </c>
      <c r="F349" s="83">
        <v>100000</v>
      </c>
      <c r="G349" s="84"/>
    </row>
    <row r="350" spans="1:7" ht="24" x14ac:dyDescent="0.2">
      <c r="A350" s="79" t="s">
        <v>570</v>
      </c>
      <c r="B350" s="80" t="s">
        <v>536</v>
      </c>
      <c r="C350" s="81" t="s">
        <v>970</v>
      </c>
      <c r="D350" s="82">
        <v>100000</v>
      </c>
      <c r="E350" s="82" t="s">
        <v>44</v>
      </c>
      <c r="F350" s="83">
        <v>100000</v>
      </c>
      <c r="G350" s="84"/>
    </row>
    <row r="351" spans="1:7" x14ac:dyDescent="0.2">
      <c r="A351" s="79" t="s">
        <v>572</v>
      </c>
      <c r="B351" s="80" t="s">
        <v>536</v>
      </c>
      <c r="C351" s="81" t="s">
        <v>971</v>
      </c>
      <c r="D351" s="82">
        <v>100000</v>
      </c>
      <c r="E351" s="82" t="s">
        <v>44</v>
      </c>
      <c r="F351" s="83">
        <v>100000</v>
      </c>
      <c r="G351" s="84"/>
    </row>
    <row r="352" spans="1:7" ht="24" x14ac:dyDescent="0.2">
      <c r="A352" s="79" t="s">
        <v>972</v>
      </c>
      <c r="B352" s="80" t="s">
        <v>536</v>
      </c>
      <c r="C352" s="81" t="s">
        <v>973</v>
      </c>
      <c r="D352" s="82">
        <v>100000</v>
      </c>
      <c r="E352" s="82" t="s">
        <v>44</v>
      </c>
      <c r="F352" s="83">
        <v>100000</v>
      </c>
      <c r="G352" s="84"/>
    </row>
    <row r="353" spans="1:7" x14ac:dyDescent="0.2">
      <c r="A353" s="79" t="s">
        <v>587</v>
      </c>
      <c r="B353" s="80" t="s">
        <v>536</v>
      </c>
      <c r="C353" s="81" t="s">
        <v>974</v>
      </c>
      <c r="D353" s="82">
        <v>100000</v>
      </c>
      <c r="E353" s="82" t="s">
        <v>44</v>
      </c>
      <c r="F353" s="83">
        <v>100000</v>
      </c>
      <c r="G353" s="84"/>
    </row>
    <row r="354" spans="1:7" ht="24" x14ac:dyDescent="0.2">
      <c r="A354" s="79" t="s">
        <v>975</v>
      </c>
      <c r="B354" s="80" t="s">
        <v>536</v>
      </c>
      <c r="C354" s="81" t="s">
        <v>976</v>
      </c>
      <c r="D354" s="82">
        <v>100000</v>
      </c>
      <c r="E354" s="82" t="s">
        <v>44</v>
      </c>
      <c r="F354" s="83">
        <v>100000</v>
      </c>
      <c r="G354" s="84"/>
    </row>
    <row r="355" spans="1:7" ht="36" x14ac:dyDescent="0.2">
      <c r="A355" s="79" t="s">
        <v>977</v>
      </c>
      <c r="B355" s="80" t="s">
        <v>536</v>
      </c>
      <c r="C355" s="81" t="s">
        <v>978</v>
      </c>
      <c r="D355" s="82">
        <v>40000</v>
      </c>
      <c r="E355" s="82" t="s">
        <v>44</v>
      </c>
      <c r="F355" s="83">
        <v>40000</v>
      </c>
      <c r="G355" s="84"/>
    </row>
    <row r="356" spans="1:7" x14ac:dyDescent="0.2">
      <c r="A356" s="79" t="s">
        <v>587</v>
      </c>
      <c r="B356" s="80" t="s">
        <v>536</v>
      </c>
      <c r="C356" s="81" t="s">
        <v>979</v>
      </c>
      <c r="D356" s="82">
        <v>40000</v>
      </c>
      <c r="E356" s="82" t="s">
        <v>44</v>
      </c>
      <c r="F356" s="83">
        <v>40000</v>
      </c>
      <c r="G356" s="84"/>
    </row>
    <row r="357" spans="1:7" ht="24" x14ac:dyDescent="0.2">
      <c r="A357" s="79" t="s">
        <v>975</v>
      </c>
      <c r="B357" s="80" t="s">
        <v>536</v>
      </c>
      <c r="C357" s="81" t="s">
        <v>980</v>
      </c>
      <c r="D357" s="82">
        <v>40000</v>
      </c>
      <c r="E357" s="82" t="s">
        <v>44</v>
      </c>
      <c r="F357" s="83">
        <v>40000</v>
      </c>
      <c r="G357" s="84"/>
    </row>
    <row r="358" spans="1:7" x14ac:dyDescent="0.2">
      <c r="A358" s="79" t="s">
        <v>981</v>
      </c>
      <c r="B358" s="80" t="s">
        <v>536</v>
      </c>
      <c r="C358" s="81" t="s">
        <v>982</v>
      </c>
      <c r="D358" s="82">
        <v>1583058</v>
      </c>
      <c r="E358" s="82">
        <v>775724.42</v>
      </c>
      <c r="F358" s="83">
        <v>807333.58</v>
      </c>
      <c r="G358" s="84"/>
    </row>
    <row r="359" spans="1:7" ht="24" x14ac:dyDescent="0.2">
      <c r="A359" s="79" t="s">
        <v>568</v>
      </c>
      <c r="B359" s="80" t="s">
        <v>536</v>
      </c>
      <c r="C359" s="81" t="s">
        <v>983</v>
      </c>
      <c r="D359" s="82">
        <v>1583058</v>
      </c>
      <c r="E359" s="82">
        <v>775724.42</v>
      </c>
      <c r="F359" s="83">
        <v>807333.58</v>
      </c>
      <c r="G359" s="84"/>
    </row>
    <row r="360" spans="1:7" ht="24" x14ac:dyDescent="0.2">
      <c r="A360" s="79" t="s">
        <v>570</v>
      </c>
      <c r="B360" s="80" t="s">
        <v>536</v>
      </c>
      <c r="C360" s="81" t="s">
        <v>984</v>
      </c>
      <c r="D360" s="82">
        <v>1583058</v>
      </c>
      <c r="E360" s="82">
        <v>775724.42</v>
      </c>
      <c r="F360" s="83">
        <v>807333.58</v>
      </c>
      <c r="G360" s="84"/>
    </row>
    <row r="361" spans="1:7" x14ac:dyDescent="0.2">
      <c r="A361" s="79" t="s">
        <v>924</v>
      </c>
      <c r="B361" s="80" t="s">
        <v>536</v>
      </c>
      <c r="C361" s="81" t="s">
        <v>985</v>
      </c>
      <c r="D361" s="82">
        <v>1583058</v>
      </c>
      <c r="E361" s="82">
        <v>775724.42</v>
      </c>
      <c r="F361" s="83">
        <v>807333.58</v>
      </c>
      <c r="G361" s="84"/>
    </row>
    <row r="362" spans="1:7" ht="24" x14ac:dyDescent="0.2">
      <c r="A362" s="79" t="s">
        <v>2192</v>
      </c>
      <c r="B362" s="80" t="s">
        <v>536</v>
      </c>
      <c r="C362" s="81" t="s">
        <v>986</v>
      </c>
      <c r="D362" s="82">
        <v>1190000</v>
      </c>
      <c r="E362" s="82" t="s">
        <v>44</v>
      </c>
      <c r="F362" s="83">
        <v>1190000</v>
      </c>
      <c r="G362" s="84"/>
    </row>
    <row r="363" spans="1:7" ht="24" x14ac:dyDescent="0.2">
      <c r="A363" s="79" t="s">
        <v>568</v>
      </c>
      <c r="B363" s="80" t="s">
        <v>536</v>
      </c>
      <c r="C363" s="81" t="s">
        <v>987</v>
      </c>
      <c r="D363" s="82">
        <v>1190000</v>
      </c>
      <c r="E363" s="82" t="s">
        <v>44</v>
      </c>
      <c r="F363" s="83">
        <v>1190000</v>
      </c>
      <c r="G363" s="84"/>
    </row>
    <row r="364" spans="1:7" ht="24" x14ac:dyDescent="0.2">
      <c r="A364" s="79" t="s">
        <v>570</v>
      </c>
      <c r="B364" s="80" t="s">
        <v>536</v>
      </c>
      <c r="C364" s="81" t="s">
        <v>988</v>
      </c>
      <c r="D364" s="82">
        <v>1190000</v>
      </c>
      <c r="E364" s="82" t="s">
        <v>44</v>
      </c>
      <c r="F364" s="83">
        <v>1190000</v>
      </c>
      <c r="G364" s="84"/>
    </row>
    <row r="365" spans="1:7" x14ac:dyDescent="0.2">
      <c r="A365" s="79" t="s">
        <v>572</v>
      </c>
      <c r="B365" s="80" t="s">
        <v>536</v>
      </c>
      <c r="C365" s="81" t="s">
        <v>989</v>
      </c>
      <c r="D365" s="82">
        <v>1190000</v>
      </c>
      <c r="E365" s="82" t="s">
        <v>44</v>
      </c>
      <c r="F365" s="83">
        <v>1190000</v>
      </c>
      <c r="G365" s="84"/>
    </row>
    <row r="366" spans="1:7" s="68" customFormat="1" ht="24" x14ac:dyDescent="0.2">
      <c r="A366" s="73" t="s">
        <v>990</v>
      </c>
      <c r="B366" s="74" t="s">
        <v>536</v>
      </c>
      <c r="C366" s="75" t="s">
        <v>991</v>
      </c>
      <c r="D366" s="76">
        <v>9598923.0600000005</v>
      </c>
      <c r="E366" s="76">
        <v>2222033.8600000003</v>
      </c>
      <c r="F366" s="77">
        <v>7376889.2000000002</v>
      </c>
      <c r="G366" s="78"/>
    </row>
    <row r="367" spans="1:7" s="68" customFormat="1" x14ac:dyDescent="0.2">
      <c r="A367" s="73" t="s">
        <v>992</v>
      </c>
      <c r="B367" s="74" t="s">
        <v>536</v>
      </c>
      <c r="C367" s="75" t="s">
        <v>993</v>
      </c>
      <c r="D367" s="76">
        <v>6908960</v>
      </c>
      <c r="E367" s="76">
        <v>1241237.3500000001</v>
      </c>
      <c r="F367" s="77">
        <v>5667722.6500000004</v>
      </c>
      <c r="G367" s="78"/>
    </row>
    <row r="368" spans="1:7" ht="29.25" customHeight="1" x14ac:dyDescent="0.2">
      <c r="A368" s="79" t="s">
        <v>643</v>
      </c>
      <c r="B368" s="80" t="s">
        <v>536</v>
      </c>
      <c r="C368" s="81" t="s">
        <v>994</v>
      </c>
      <c r="D368" s="82">
        <v>6908960</v>
      </c>
      <c r="E368" s="82">
        <v>1241237.3500000001</v>
      </c>
      <c r="F368" s="83">
        <v>5667722.6500000004</v>
      </c>
      <c r="G368" s="84"/>
    </row>
    <row r="369" spans="1:7" x14ac:dyDescent="0.2">
      <c r="A369" s="79" t="s">
        <v>562</v>
      </c>
      <c r="B369" s="80" t="s">
        <v>536</v>
      </c>
      <c r="C369" s="81" t="s">
        <v>995</v>
      </c>
      <c r="D369" s="82">
        <v>6908960</v>
      </c>
      <c r="E369" s="82">
        <v>1241237.3500000001</v>
      </c>
      <c r="F369" s="83">
        <v>5667722.6500000004</v>
      </c>
      <c r="G369" s="84"/>
    </row>
    <row r="370" spans="1:7" ht="24" x14ac:dyDescent="0.2">
      <c r="A370" s="79" t="s">
        <v>996</v>
      </c>
      <c r="B370" s="80" t="s">
        <v>536</v>
      </c>
      <c r="C370" s="81" t="s">
        <v>997</v>
      </c>
      <c r="D370" s="82">
        <v>580000</v>
      </c>
      <c r="E370" s="82">
        <v>85271.6</v>
      </c>
      <c r="F370" s="83">
        <v>494728.4</v>
      </c>
      <c r="G370" s="84"/>
    </row>
    <row r="371" spans="1:7" ht="15.75" customHeight="1" x14ac:dyDescent="0.2">
      <c r="A371" s="79" t="s">
        <v>998</v>
      </c>
      <c r="B371" s="80" t="s">
        <v>536</v>
      </c>
      <c r="C371" s="81" t="s">
        <v>999</v>
      </c>
      <c r="D371" s="82">
        <v>540000</v>
      </c>
      <c r="E371" s="82">
        <v>68000</v>
      </c>
      <c r="F371" s="83">
        <v>472000</v>
      </c>
      <c r="G371" s="84"/>
    </row>
    <row r="372" spans="1:7" ht="24" x14ac:dyDescent="0.2">
      <c r="A372" s="79" t="s">
        <v>568</v>
      </c>
      <c r="B372" s="80" t="s">
        <v>536</v>
      </c>
      <c r="C372" s="81" t="s">
        <v>1000</v>
      </c>
      <c r="D372" s="82">
        <v>540000</v>
      </c>
      <c r="E372" s="82">
        <v>68000</v>
      </c>
      <c r="F372" s="83">
        <v>472000</v>
      </c>
      <c r="G372" s="84"/>
    </row>
    <row r="373" spans="1:7" ht="24" x14ac:dyDescent="0.2">
      <c r="A373" s="79" t="s">
        <v>570</v>
      </c>
      <c r="B373" s="80" t="s">
        <v>536</v>
      </c>
      <c r="C373" s="81" t="s">
        <v>1001</v>
      </c>
      <c r="D373" s="82">
        <v>540000</v>
      </c>
      <c r="E373" s="82">
        <v>68000</v>
      </c>
      <c r="F373" s="83">
        <v>472000</v>
      </c>
      <c r="G373" s="84"/>
    </row>
    <row r="374" spans="1:7" x14ac:dyDescent="0.2">
      <c r="A374" s="79" t="s">
        <v>572</v>
      </c>
      <c r="B374" s="80" t="s">
        <v>536</v>
      </c>
      <c r="C374" s="81" t="s">
        <v>1002</v>
      </c>
      <c r="D374" s="82">
        <v>540000</v>
      </c>
      <c r="E374" s="82">
        <v>68000</v>
      </c>
      <c r="F374" s="83">
        <v>472000</v>
      </c>
      <c r="G374" s="84"/>
    </row>
    <row r="375" spans="1:7" ht="24" x14ac:dyDescent="0.2">
      <c r="A375" s="79" t="s">
        <v>1003</v>
      </c>
      <c r="B375" s="80" t="s">
        <v>536</v>
      </c>
      <c r="C375" s="81" t="s">
        <v>1004</v>
      </c>
      <c r="D375" s="82">
        <v>40000</v>
      </c>
      <c r="E375" s="82">
        <v>17271.599999999999</v>
      </c>
      <c r="F375" s="83">
        <v>22728.400000000001</v>
      </c>
      <c r="G375" s="84"/>
    </row>
    <row r="376" spans="1:7" ht="24" x14ac:dyDescent="0.2">
      <c r="A376" s="79" t="s">
        <v>568</v>
      </c>
      <c r="B376" s="80" t="s">
        <v>536</v>
      </c>
      <c r="C376" s="81" t="s">
        <v>1005</v>
      </c>
      <c r="D376" s="82">
        <v>40000</v>
      </c>
      <c r="E376" s="82">
        <v>17271.599999999999</v>
      </c>
      <c r="F376" s="83">
        <v>22728.400000000001</v>
      </c>
      <c r="G376" s="84"/>
    </row>
    <row r="377" spans="1:7" ht="24" x14ac:dyDescent="0.2">
      <c r="A377" s="79" t="s">
        <v>570</v>
      </c>
      <c r="B377" s="80" t="s">
        <v>536</v>
      </c>
      <c r="C377" s="81" t="s">
        <v>1006</v>
      </c>
      <c r="D377" s="82">
        <v>40000</v>
      </c>
      <c r="E377" s="82">
        <v>17271.599999999999</v>
      </c>
      <c r="F377" s="83">
        <v>22728.400000000001</v>
      </c>
      <c r="G377" s="84"/>
    </row>
    <row r="378" spans="1:7" x14ac:dyDescent="0.2">
      <c r="A378" s="79" t="s">
        <v>572</v>
      </c>
      <c r="B378" s="80" t="s">
        <v>536</v>
      </c>
      <c r="C378" s="81" t="s">
        <v>1007</v>
      </c>
      <c r="D378" s="82">
        <v>40000</v>
      </c>
      <c r="E378" s="82">
        <v>17271.599999999999</v>
      </c>
      <c r="F378" s="83">
        <v>22728.400000000001</v>
      </c>
      <c r="G378" s="84"/>
    </row>
    <row r="379" spans="1:7" ht="24" x14ac:dyDescent="0.2">
      <c r="A379" s="79" t="s">
        <v>1008</v>
      </c>
      <c r="B379" s="80" t="s">
        <v>536</v>
      </c>
      <c r="C379" s="81" t="s">
        <v>1009</v>
      </c>
      <c r="D379" s="82">
        <v>6328960</v>
      </c>
      <c r="E379" s="82">
        <v>1155965.75</v>
      </c>
      <c r="F379" s="83">
        <v>5172994.25</v>
      </c>
      <c r="G379" s="84"/>
    </row>
    <row r="380" spans="1:7" ht="24" x14ac:dyDescent="0.2">
      <c r="A380" s="79" t="s">
        <v>1010</v>
      </c>
      <c r="B380" s="80" t="s">
        <v>536</v>
      </c>
      <c r="C380" s="81" t="s">
        <v>1011</v>
      </c>
      <c r="D380" s="82">
        <v>150000</v>
      </c>
      <c r="E380" s="82" t="s">
        <v>44</v>
      </c>
      <c r="F380" s="83">
        <v>150000</v>
      </c>
      <c r="G380" s="84"/>
    </row>
    <row r="381" spans="1:7" ht="24" x14ac:dyDescent="0.2">
      <c r="A381" s="79" t="s">
        <v>568</v>
      </c>
      <c r="B381" s="80" t="s">
        <v>536</v>
      </c>
      <c r="C381" s="81" t="s">
        <v>1012</v>
      </c>
      <c r="D381" s="82">
        <v>150000</v>
      </c>
      <c r="E381" s="82" t="s">
        <v>44</v>
      </c>
      <c r="F381" s="83">
        <v>150000</v>
      </c>
      <c r="G381" s="84"/>
    </row>
    <row r="382" spans="1:7" ht="24" x14ac:dyDescent="0.2">
      <c r="A382" s="79" t="s">
        <v>570</v>
      </c>
      <c r="B382" s="80" t="s">
        <v>536</v>
      </c>
      <c r="C382" s="81" t="s">
        <v>1013</v>
      </c>
      <c r="D382" s="82">
        <v>150000</v>
      </c>
      <c r="E382" s="82" t="s">
        <v>44</v>
      </c>
      <c r="F382" s="83">
        <v>150000</v>
      </c>
      <c r="G382" s="84"/>
    </row>
    <row r="383" spans="1:7" x14ac:dyDescent="0.2">
      <c r="A383" s="79" t="s">
        <v>572</v>
      </c>
      <c r="B383" s="80" t="s">
        <v>536</v>
      </c>
      <c r="C383" s="81" t="s">
        <v>1014</v>
      </c>
      <c r="D383" s="82">
        <v>150000</v>
      </c>
      <c r="E383" s="82" t="s">
        <v>44</v>
      </c>
      <c r="F383" s="83">
        <v>150000</v>
      </c>
      <c r="G383" s="84"/>
    </row>
    <row r="384" spans="1:7" x14ac:dyDescent="0.2">
      <c r="A384" s="79" t="s">
        <v>1015</v>
      </c>
      <c r="B384" s="80" t="s">
        <v>536</v>
      </c>
      <c r="C384" s="81" t="s">
        <v>1016</v>
      </c>
      <c r="D384" s="82">
        <v>2800000</v>
      </c>
      <c r="E384" s="82">
        <v>133252.75</v>
      </c>
      <c r="F384" s="83">
        <v>2666747.25</v>
      </c>
      <c r="G384" s="84"/>
    </row>
    <row r="385" spans="1:7" ht="24" x14ac:dyDescent="0.2">
      <c r="A385" s="79" t="s">
        <v>568</v>
      </c>
      <c r="B385" s="80" t="s">
        <v>536</v>
      </c>
      <c r="C385" s="81" t="s">
        <v>1017</v>
      </c>
      <c r="D385" s="82">
        <v>2800000</v>
      </c>
      <c r="E385" s="82">
        <v>133252.75</v>
      </c>
      <c r="F385" s="83">
        <v>2666747.25</v>
      </c>
      <c r="G385" s="84"/>
    </row>
    <row r="386" spans="1:7" ht="24" x14ac:dyDescent="0.2">
      <c r="A386" s="79" t="s">
        <v>570</v>
      </c>
      <c r="B386" s="80" t="s">
        <v>536</v>
      </c>
      <c r="C386" s="81" t="s">
        <v>1018</v>
      </c>
      <c r="D386" s="82">
        <v>2800000</v>
      </c>
      <c r="E386" s="82">
        <v>133252.75</v>
      </c>
      <c r="F386" s="83">
        <v>2666747.25</v>
      </c>
      <c r="G386" s="84"/>
    </row>
    <row r="387" spans="1:7" x14ac:dyDescent="0.2">
      <c r="A387" s="79" t="s">
        <v>572</v>
      </c>
      <c r="B387" s="80" t="s">
        <v>536</v>
      </c>
      <c r="C387" s="81" t="s">
        <v>1019</v>
      </c>
      <c r="D387" s="82">
        <v>2800000</v>
      </c>
      <c r="E387" s="82">
        <v>133252.75</v>
      </c>
      <c r="F387" s="83">
        <v>2666747.25</v>
      </c>
      <c r="G387" s="84"/>
    </row>
    <row r="388" spans="1:7" ht="36" x14ac:dyDescent="0.2">
      <c r="A388" s="79" t="s">
        <v>1020</v>
      </c>
      <c r="B388" s="80" t="s">
        <v>536</v>
      </c>
      <c r="C388" s="81" t="s">
        <v>1021</v>
      </c>
      <c r="D388" s="82">
        <v>3378960</v>
      </c>
      <c r="E388" s="82">
        <v>1022713</v>
      </c>
      <c r="F388" s="83">
        <v>2356247</v>
      </c>
      <c r="G388" s="84"/>
    </row>
    <row r="389" spans="1:7" x14ac:dyDescent="0.2">
      <c r="A389" s="79" t="s">
        <v>1022</v>
      </c>
      <c r="B389" s="80" t="s">
        <v>536</v>
      </c>
      <c r="C389" s="81" t="s">
        <v>1023</v>
      </c>
      <c r="D389" s="82">
        <v>3378960</v>
      </c>
      <c r="E389" s="82">
        <v>1022713</v>
      </c>
      <c r="F389" s="83">
        <v>2356247</v>
      </c>
      <c r="G389" s="84"/>
    </row>
    <row r="390" spans="1:7" x14ac:dyDescent="0.2">
      <c r="A390" s="79" t="s">
        <v>503</v>
      </c>
      <c r="B390" s="80" t="s">
        <v>536</v>
      </c>
      <c r="C390" s="81" t="s">
        <v>1024</v>
      </c>
      <c r="D390" s="82">
        <v>3378960</v>
      </c>
      <c r="E390" s="82">
        <v>1022713</v>
      </c>
      <c r="F390" s="83">
        <v>2356247</v>
      </c>
      <c r="G390" s="84"/>
    </row>
    <row r="391" spans="1:7" s="68" customFormat="1" ht="36" x14ac:dyDescent="0.2">
      <c r="A391" s="73" t="s">
        <v>1025</v>
      </c>
      <c r="B391" s="74" t="s">
        <v>536</v>
      </c>
      <c r="C391" s="75" t="s">
        <v>1026</v>
      </c>
      <c r="D391" s="76">
        <v>889963.06</v>
      </c>
      <c r="E391" s="76">
        <v>650000</v>
      </c>
      <c r="F391" s="77">
        <v>239963.06</v>
      </c>
      <c r="G391" s="78"/>
    </row>
    <row r="392" spans="1:7" ht="36" x14ac:dyDescent="0.2">
      <c r="A392" s="79" t="s">
        <v>621</v>
      </c>
      <c r="B392" s="80" t="s">
        <v>536</v>
      </c>
      <c r="C392" s="81" t="s">
        <v>1027</v>
      </c>
      <c r="D392" s="82">
        <v>189363.06</v>
      </c>
      <c r="E392" s="82" t="s">
        <v>44</v>
      </c>
      <c r="F392" s="83">
        <v>189363.06</v>
      </c>
      <c r="G392" s="84"/>
    </row>
    <row r="393" spans="1:7" x14ac:dyDescent="0.2">
      <c r="A393" s="79" t="s">
        <v>623</v>
      </c>
      <c r="B393" s="80" t="s">
        <v>536</v>
      </c>
      <c r="C393" s="81" t="s">
        <v>1028</v>
      </c>
      <c r="D393" s="82">
        <v>189363.06</v>
      </c>
      <c r="E393" s="82" t="s">
        <v>44</v>
      </c>
      <c r="F393" s="83">
        <v>189363.06</v>
      </c>
      <c r="G393" s="84"/>
    </row>
    <row r="394" spans="1:7" ht="24" x14ac:dyDescent="0.2">
      <c r="A394" s="79" t="s">
        <v>1029</v>
      </c>
      <c r="B394" s="80" t="s">
        <v>536</v>
      </c>
      <c r="C394" s="81" t="s">
        <v>1030</v>
      </c>
      <c r="D394" s="82">
        <v>189363.06</v>
      </c>
      <c r="E394" s="82" t="s">
        <v>44</v>
      </c>
      <c r="F394" s="83">
        <v>189363.06</v>
      </c>
      <c r="G394" s="84"/>
    </row>
    <row r="395" spans="1:7" ht="24" x14ac:dyDescent="0.2">
      <c r="A395" s="79" t="s">
        <v>1031</v>
      </c>
      <c r="B395" s="80" t="s">
        <v>536</v>
      </c>
      <c r="C395" s="81" t="s">
        <v>1032</v>
      </c>
      <c r="D395" s="82">
        <v>189363.06</v>
      </c>
      <c r="E395" s="82" t="s">
        <v>44</v>
      </c>
      <c r="F395" s="83">
        <v>189363.06</v>
      </c>
      <c r="G395" s="84"/>
    </row>
    <row r="396" spans="1:7" x14ac:dyDescent="0.2">
      <c r="A396" s="79" t="s">
        <v>1022</v>
      </c>
      <c r="B396" s="80" t="s">
        <v>536</v>
      </c>
      <c r="C396" s="81" t="s">
        <v>1033</v>
      </c>
      <c r="D396" s="82">
        <v>189363.06</v>
      </c>
      <c r="E396" s="82" t="s">
        <v>44</v>
      </c>
      <c r="F396" s="83">
        <v>189363.06</v>
      </c>
      <c r="G396" s="84"/>
    </row>
    <row r="397" spans="1:7" x14ac:dyDescent="0.2">
      <c r="A397" s="79" t="s">
        <v>503</v>
      </c>
      <c r="B397" s="80" t="s">
        <v>536</v>
      </c>
      <c r="C397" s="81" t="s">
        <v>1034</v>
      </c>
      <c r="D397" s="82">
        <v>189363.06</v>
      </c>
      <c r="E397" s="82" t="s">
        <v>44</v>
      </c>
      <c r="F397" s="83">
        <v>189363.06</v>
      </c>
      <c r="G397" s="84"/>
    </row>
    <row r="398" spans="1:7" ht="30" customHeight="1" x14ac:dyDescent="0.2">
      <c r="A398" s="79" t="s">
        <v>643</v>
      </c>
      <c r="B398" s="80" t="s">
        <v>536</v>
      </c>
      <c r="C398" s="81" t="s">
        <v>1035</v>
      </c>
      <c r="D398" s="82">
        <v>700600</v>
      </c>
      <c r="E398" s="82">
        <v>650000</v>
      </c>
      <c r="F398" s="83">
        <v>50600</v>
      </c>
      <c r="G398" s="84"/>
    </row>
    <row r="399" spans="1:7" x14ac:dyDescent="0.2">
      <c r="A399" s="79" t="s">
        <v>562</v>
      </c>
      <c r="B399" s="80" t="s">
        <v>536</v>
      </c>
      <c r="C399" s="81" t="s">
        <v>1036</v>
      </c>
      <c r="D399" s="82">
        <v>700600</v>
      </c>
      <c r="E399" s="82">
        <v>650000</v>
      </c>
      <c r="F399" s="83">
        <v>50600</v>
      </c>
      <c r="G399" s="84"/>
    </row>
    <row r="400" spans="1:7" ht="24" x14ac:dyDescent="0.2">
      <c r="A400" s="79" t="s">
        <v>1037</v>
      </c>
      <c r="B400" s="80" t="s">
        <v>536</v>
      </c>
      <c r="C400" s="81" t="s">
        <v>1038</v>
      </c>
      <c r="D400" s="82">
        <v>350600</v>
      </c>
      <c r="E400" s="82">
        <v>300000</v>
      </c>
      <c r="F400" s="83">
        <v>50600</v>
      </c>
      <c r="G400" s="84"/>
    </row>
    <row r="401" spans="1:7" x14ac:dyDescent="0.2">
      <c r="A401" s="79" t="s">
        <v>1039</v>
      </c>
      <c r="B401" s="80" t="s">
        <v>536</v>
      </c>
      <c r="C401" s="81" t="s">
        <v>1040</v>
      </c>
      <c r="D401" s="82">
        <v>50600</v>
      </c>
      <c r="E401" s="82" t="s">
        <v>44</v>
      </c>
      <c r="F401" s="83">
        <v>50600</v>
      </c>
      <c r="G401" s="84"/>
    </row>
    <row r="402" spans="1:7" ht="24" x14ac:dyDescent="0.2">
      <c r="A402" s="79" t="s">
        <v>568</v>
      </c>
      <c r="B402" s="80" t="s">
        <v>536</v>
      </c>
      <c r="C402" s="81" t="s">
        <v>1041</v>
      </c>
      <c r="D402" s="82">
        <v>50600</v>
      </c>
      <c r="E402" s="82" t="s">
        <v>44</v>
      </c>
      <c r="F402" s="83">
        <v>50600</v>
      </c>
      <c r="G402" s="84"/>
    </row>
    <row r="403" spans="1:7" ht="24" x14ac:dyDescent="0.2">
      <c r="A403" s="79" t="s">
        <v>570</v>
      </c>
      <c r="B403" s="80" t="s">
        <v>536</v>
      </c>
      <c r="C403" s="81" t="s">
        <v>1042</v>
      </c>
      <c r="D403" s="82">
        <v>50600</v>
      </c>
      <c r="E403" s="82" t="s">
        <v>44</v>
      </c>
      <c r="F403" s="83">
        <v>50600</v>
      </c>
      <c r="G403" s="84"/>
    </row>
    <row r="404" spans="1:7" x14ac:dyDescent="0.2">
      <c r="A404" s="79" t="s">
        <v>572</v>
      </c>
      <c r="B404" s="80" t="s">
        <v>536</v>
      </c>
      <c r="C404" s="81" t="s">
        <v>1043</v>
      </c>
      <c r="D404" s="82">
        <v>50600</v>
      </c>
      <c r="E404" s="82" t="s">
        <v>44</v>
      </c>
      <c r="F404" s="83">
        <v>50600</v>
      </c>
      <c r="G404" s="84"/>
    </row>
    <row r="405" spans="1:7" ht="24" x14ac:dyDescent="0.2">
      <c r="A405" s="79" t="s">
        <v>1044</v>
      </c>
      <c r="B405" s="80" t="s">
        <v>536</v>
      </c>
      <c r="C405" s="81" t="s">
        <v>1045</v>
      </c>
      <c r="D405" s="82">
        <v>300000</v>
      </c>
      <c r="E405" s="82">
        <v>300000</v>
      </c>
      <c r="F405" s="83" t="s">
        <v>44</v>
      </c>
      <c r="G405" s="84"/>
    </row>
    <row r="406" spans="1:7" x14ac:dyDescent="0.2">
      <c r="A406" s="79" t="s">
        <v>1022</v>
      </c>
      <c r="B406" s="80" t="s">
        <v>536</v>
      </c>
      <c r="C406" s="81" t="s">
        <v>1046</v>
      </c>
      <c r="D406" s="82">
        <v>300000</v>
      </c>
      <c r="E406" s="82">
        <v>300000</v>
      </c>
      <c r="F406" s="83" t="s">
        <v>44</v>
      </c>
      <c r="G406" s="84"/>
    </row>
    <row r="407" spans="1:7" x14ac:dyDescent="0.2">
      <c r="A407" s="79" t="s">
        <v>503</v>
      </c>
      <c r="B407" s="80" t="s">
        <v>536</v>
      </c>
      <c r="C407" s="81" t="s">
        <v>1047</v>
      </c>
      <c r="D407" s="82">
        <v>300000</v>
      </c>
      <c r="E407" s="82">
        <v>300000</v>
      </c>
      <c r="F407" s="83" t="s">
        <v>44</v>
      </c>
      <c r="G407" s="84"/>
    </row>
    <row r="408" spans="1:7" ht="24" x14ac:dyDescent="0.2">
      <c r="A408" s="79" t="s">
        <v>1048</v>
      </c>
      <c r="B408" s="80" t="s">
        <v>536</v>
      </c>
      <c r="C408" s="81" t="s">
        <v>1049</v>
      </c>
      <c r="D408" s="82">
        <v>350000</v>
      </c>
      <c r="E408" s="82">
        <v>350000</v>
      </c>
      <c r="F408" s="83" t="s">
        <v>44</v>
      </c>
      <c r="G408" s="84"/>
    </row>
    <row r="409" spans="1:7" x14ac:dyDescent="0.2">
      <c r="A409" s="79" t="s">
        <v>1050</v>
      </c>
      <c r="B409" s="80" t="s">
        <v>536</v>
      </c>
      <c r="C409" s="81" t="s">
        <v>1051</v>
      </c>
      <c r="D409" s="82">
        <v>150000</v>
      </c>
      <c r="E409" s="82">
        <v>150000</v>
      </c>
      <c r="F409" s="83" t="s">
        <v>44</v>
      </c>
      <c r="G409" s="84"/>
    </row>
    <row r="410" spans="1:7" ht="24" x14ac:dyDescent="0.2">
      <c r="A410" s="79" t="s">
        <v>872</v>
      </c>
      <c r="B410" s="80" t="s">
        <v>536</v>
      </c>
      <c r="C410" s="81" t="s">
        <v>1052</v>
      </c>
      <c r="D410" s="82">
        <v>150000</v>
      </c>
      <c r="E410" s="82">
        <v>150000</v>
      </c>
      <c r="F410" s="83" t="s">
        <v>44</v>
      </c>
      <c r="G410" s="84"/>
    </row>
    <row r="411" spans="1:7" x14ac:dyDescent="0.2">
      <c r="A411" s="79" t="s">
        <v>1053</v>
      </c>
      <c r="B411" s="80" t="s">
        <v>536</v>
      </c>
      <c r="C411" s="81" t="s">
        <v>1054</v>
      </c>
      <c r="D411" s="82">
        <v>150000</v>
      </c>
      <c r="E411" s="82">
        <v>150000</v>
      </c>
      <c r="F411" s="83" t="s">
        <v>44</v>
      </c>
      <c r="G411" s="84"/>
    </row>
    <row r="412" spans="1:7" x14ac:dyDescent="0.2">
      <c r="A412" s="79" t="s">
        <v>1055</v>
      </c>
      <c r="B412" s="80" t="s">
        <v>536</v>
      </c>
      <c r="C412" s="81" t="s">
        <v>1056</v>
      </c>
      <c r="D412" s="82">
        <v>150000</v>
      </c>
      <c r="E412" s="82">
        <v>150000</v>
      </c>
      <c r="F412" s="83" t="s">
        <v>44</v>
      </c>
      <c r="G412" s="84"/>
    </row>
    <row r="413" spans="1:7" ht="24" x14ac:dyDescent="0.2">
      <c r="A413" s="79" t="s">
        <v>1057</v>
      </c>
      <c r="B413" s="80" t="s">
        <v>536</v>
      </c>
      <c r="C413" s="81" t="s">
        <v>1058</v>
      </c>
      <c r="D413" s="82">
        <v>200000</v>
      </c>
      <c r="E413" s="82">
        <v>200000</v>
      </c>
      <c r="F413" s="83" t="s">
        <v>44</v>
      </c>
      <c r="G413" s="84"/>
    </row>
    <row r="414" spans="1:7" x14ac:dyDescent="0.2">
      <c r="A414" s="79" t="s">
        <v>1022</v>
      </c>
      <c r="B414" s="80" t="s">
        <v>536</v>
      </c>
      <c r="C414" s="81" t="s">
        <v>1059</v>
      </c>
      <c r="D414" s="82">
        <v>200000</v>
      </c>
      <c r="E414" s="82">
        <v>200000</v>
      </c>
      <c r="F414" s="83" t="s">
        <v>44</v>
      </c>
      <c r="G414" s="84"/>
    </row>
    <row r="415" spans="1:7" x14ac:dyDescent="0.2">
      <c r="A415" s="79" t="s">
        <v>503</v>
      </c>
      <c r="B415" s="80" t="s">
        <v>536</v>
      </c>
      <c r="C415" s="81" t="s">
        <v>1060</v>
      </c>
      <c r="D415" s="82">
        <v>200000</v>
      </c>
      <c r="E415" s="82">
        <v>200000</v>
      </c>
      <c r="F415" s="83" t="s">
        <v>44</v>
      </c>
      <c r="G415" s="84"/>
    </row>
    <row r="416" spans="1:7" s="68" customFormat="1" ht="24" x14ac:dyDescent="0.2">
      <c r="A416" s="73" t="s">
        <v>1061</v>
      </c>
      <c r="B416" s="74" t="s">
        <v>536</v>
      </c>
      <c r="C416" s="75" t="s">
        <v>1062</v>
      </c>
      <c r="D416" s="76">
        <v>1800000</v>
      </c>
      <c r="E416" s="76">
        <v>330796.51</v>
      </c>
      <c r="F416" s="77">
        <v>1469203.49</v>
      </c>
      <c r="G416" s="78"/>
    </row>
    <row r="417" spans="1:7" ht="24" customHeight="1" x14ac:dyDescent="0.2">
      <c r="A417" s="79" t="s">
        <v>643</v>
      </c>
      <c r="B417" s="80" t="s">
        <v>536</v>
      </c>
      <c r="C417" s="81" t="s">
        <v>1063</v>
      </c>
      <c r="D417" s="82">
        <v>800000</v>
      </c>
      <c r="E417" s="82">
        <v>330796.51</v>
      </c>
      <c r="F417" s="83">
        <v>469203.49</v>
      </c>
      <c r="G417" s="84"/>
    </row>
    <row r="418" spans="1:7" x14ac:dyDescent="0.2">
      <c r="A418" s="79" t="s">
        <v>562</v>
      </c>
      <c r="B418" s="80" t="s">
        <v>536</v>
      </c>
      <c r="C418" s="81" t="s">
        <v>1064</v>
      </c>
      <c r="D418" s="82">
        <v>800000</v>
      </c>
      <c r="E418" s="82">
        <v>330796.51</v>
      </c>
      <c r="F418" s="83">
        <v>469203.49</v>
      </c>
      <c r="G418" s="84"/>
    </row>
    <row r="419" spans="1:7" ht="24" x14ac:dyDescent="0.2">
      <c r="A419" s="79" t="s">
        <v>1065</v>
      </c>
      <c r="B419" s="80" t="s">
        <v>536</v>
      </c>
      <c r="C419" s="81" t="s">
        <v>1066</v>
      </c>
      <c r="D419" s="82">
        <v>800000</v>
      </c>
      <c r="E419" s="82">
        <v>330796.51</v>
      </c>
      <c r="F419" s="83">
        <v>469203.49</v>
      </c>
      <c r="G419" s="84"/>
    </row>
    <row r="420" spans="1:7" ht="24" x14ac:dyDescent="0.2">
      <c r="A420" s="79" t="s">
        <v>1067</v>
      </c>
      <c r="B420" s="80" t="s">
        <v>536</v>
      </c>
      <c r="C420" s="81" t="s">
        <v>1068</v>
      </c>
      <c r="D420" s="82">
        <v>800000</v>
      </c>
      <c r="E420" s="82">
        <v>330796.51</v>
      </c>
      <c r="F420" s="83">
        <v>469203.49</v>
      </c>
      <c r="G420" s="84"/>
    </row>
    <row r="421" spans="1:7" ht="24" x14ac:dyDescent="0.2">
      <c r="A421" s="79" t="s">
        <v>568</v>
      </c>
      <c r="B421" s="80" t="s">
        <v>536</v>
      </c>
      <c r="C421" s="81" t="s">
        <v>1069</v>
      </c>
      <c r="D421" s="82">
        <v>800000</v>
      </c>
      <c r="E421" s="82">
        <v>330796.51</v>
      </c>
      <c r="F421" s="83">
        <v>469203.49</v>
      </c>
      <c r="G421" s="84"/>
    </row>
    <row r="422" spans="1:7" ht="24" x14ac:dyDescent="0.2">
      <c r="A422" s="79" t="s">
        <v>570</v>
      </c>
      <c r="B422" s="80" t="s">
        <v>536</v>
      </c>
      <c r="C422" s="81" t="s">
        <v>1070</v>
      </c>
      <c r="D422" s="82">
        <v>800000</v>
      </c>
      <c r="E422" s="82">
        <v>330796.51</v>
      </c>
      <c r="F422" s="83">
        <v>469203.49</v>
      </c>
      <c r="G422" s="84"/>
    </row>
    <row r="423" spans="1:7" x14ac:dyDescent="0.2">
      <c r="A423" s="79" t="s">
        <v>572</v>
      </c>
      <c r="B423" s="80" t="s">
        <v>536</v>
      </c>
      <c r="C423" s="81" t="s">
        <v>1071</v>
      </c>
      <c r="D423" s="82">
        <v>800000</v>
      </c>
      <c r="E423" s="82">
        <v>330796.51</v>
      </c>
      <c r="F423" s="83">
        <v>469203.49</v>
      </c>
      <c r="G423" s="84"/>
    </row>
    <row r="424" spans="1:7" ht="24" x14ac:dyDescent="0.2">
      <c r="A424" s="79" t="s">
        <v>726</v>
      </c>
      <c r="B424" s="80" t="s">
        <v>536</v>
      </c>
      <c r="C424" s="81" t="s">
        <v>1072</v>
      </c>
      <c r="D424" s="82">
        <v>1000000</v>
      </c>
      <c r="E424" s="82" t="s">
        <v>44</v>
      </c>
      <c r="F424" s="83">
        <v>1000000</v>
      </c>
      <c r="G424" s="84"/>
    </row>
    <row r="425" spans="1:7" x14ac:dyDescent="0.2">
      <c r="A425" s="79" t="s">
        <v>544</v>
      </c>
      <c r="B425" s="80" t="s">
        <v>536</v>
      </c>
      <c r="C425" s="81" t="s">
        <v>1073</v>
      </c>
      <c r="D425" s="82">
        <v>1000000</v>
      </c>
      <c r="E425" s="82" t="s">
        <v>44</v>
      </c>
      <c r="F425" s="83">
        <v>1000000</v>
      </c>
      <c r="G425" s="84"/>
    </row>
    <row r="426" spans="1:7" x14ac:dyDescent="0.2">
      <c r="A426" s="79" t="s">
        <v>544</v>
      </c>
      <c r="B426" s="80" t="s">
        <v>536</v>
      </c>
      <c r="C426" s="81" t="s">
        <v>1074</v>
      </c>
      <c r="D426" s="82">
        <v>1000000</v>
      </c>
      <c r="E426" s="82" t="s">
        <v>44</v>
      </c>
      <c r="F426" s="83">
        <v>1000000</v>
      </c>
      <c r="G426" s="84"/>
    </row>
    <row r="427" spans="1:7" ht="17.25" customHeight="1" x14ac:dyDescent="0.2">
      <c r="A427" s="79" t="s">
        <v>1075</v>
      </c>
      <c r="B427" s="80" t="s">
        <v>536</v>
      </c>
      <c r="C427" s="81" t="s">
        <v>1076</v>
      </c>
      <c r="D427" s="82">
        <v>1000000</v>
      </c>
      <c r="E427" s="82" t="s">
        <v>44</v>
      </c>
      <c r="F427" s="83">
        <v>1000000</v>
      </c>
      <c r="G427" s="84"/>
    </row>
    <row r="428" spans="1:7" ht="24" x14ac:dyDescent="0.2">
      <c r="A428" s="79" t="s">
        <v>568</v>
      </c>
      <c r="B428" s="80" t="s">
        <v>536</v>
      </c>
      <c r="C428" s="81" t="s">
        <v>1077</v>
      </c>
      <c r="D428" s="82">
        <v>1000000</v>
      </c>
      <c r="E428" s="82" t="s">
        <v>44</v>
      </c>
      <c r="F428" s="83">
        <v>1000000</v>
      </c>
      <c r="G428" s="84"/>
    </row>
    <row r="429" spans="1:7" ht="24" x14ac:dyDescent="0.2">
      <c r="A429" s="79" t="s">
        <v>570</v>
      </c>
      <c r="B429" s="80" t="s">
        <v>536</v>
      </c>
      <c r="C429" s="81" t="s">
        <v>1078</v>
      </c>
      <c r="D429" s="82">
        <v>1000000</v>
      </c>
      <c r="E429" s="82" t="s">
        <v>44</v>
      </c>
      <c r="F429" s="83">
        <v>1000000</v>
      </c>
      <c r="G429" s="84"/>
    </row>
    <row r="430" spans="1:7" x14ac:dyDescent="0.2">
      <c r="A430" s="79" t="s">
        <v>572</v>
      </c>
      <c r="B430" s="80" t="s">
        <v>536</v>
      </c>
      <c r="C430" s="81" t="s">
        <v>1079</v>
      </c>
      <c r="D430" s="82">
        <v>1000000</v>
      </c>
      <c r="E430" s="82" t="s">
        <v>44</v>
      </c>
      <c r="F430" s="83">
        <v>1000000</v>
      </c>
      <c r="G430" s="84"/>
    </row>
    <row r="431" spans="1:7" s="68" customFormat="1" x14ac:dyDescent="0.2">
      <c r="A431" s="73" t="s">
        <v>1080</v>
      </c>
      <c r="B431" s="74" t="s">
        <v>536</v>
      </c>
      <c r="C431" s="75" t="s">
        <v>1081</v>
      </c>
      <c r="D431" s="76">
        <v>232739208.77000004</v>
      </c>
      <c r="E431" s="76">
        <v>56067809.810000002</v>
      </c>
      <c r="F431" s="77">
        <v>176671398.96000001</v>
      </c>
      <c r="G431" s="78"/>
    </row>
    <row r="432" spans="1:7" s="68" customFormat="1" x14ac:dyDescent="0.2">
      <c r="A432" s="73" t="s">
        <v>1082</v>
      </c>
      <c r="B432" s="74" t="s">
        <v>536</v>
      </c>
      <c r="C432" s="75" t="s">
        <v>1083</v>
      </c>
      <c r="D432" s="76">
        <v>15597000</v>
      </c>
      <c r="E432" s="76" t="s">
        <v>44</v>
      </c>
      <c r="F432" s="77">
        <v>15597000</v>
      </c>
      <c r="G432" s="78"/>
    </row>
    <row r="433" spans="1:7" ht="36" x14ac:dyDescent="0.2">
      <c r="A433" s="79" t="s">
        <v>621</v>
      </c>
      <c r="B433" s="80" t="s">
        <v>536</v>
      </c>
      <c r="C433" s="81" t="s">
        <v>1084</v>
      </c>
      <c r="D433" s="82">
        <v>15597000</v>
      </c>
      <c r="E433" s="82" t="s">
        <v>44</v>
      </c>
      <c r="F433" s="83">
        <v>15597000</v>
      </c>
      <c r="G433" s="84"/>
    </row>
    <row r="434" spans="1:7" x14ac:dyDescent="0.2">
      <c r="A434" s="79" t="s">
        <v>562</v>
      </c>
      <c r="B434" s="80" t="s">
        <v>536</v>
      </c>
      <c r="C434" s="81" t="s">
        <v>1085</v>
      </c>
      <c r="D434" s="82">
        <v>10904000</v>
      </c>
      <c r="E434" s="82" t="s">
        <v>44</v>
      </c>
      <c r="F434" s="83">
        <v>10904000</v>
      </c>
      <c r="G434" s="84"/>
    </row>
    <row r="435" spans="1:7" ht="36" x14ac:dyDescent="0.2">
      <c r="A435" s="79" t="s">
        <v>1086</v>
      </c>
      <c r="B435" s="80" t="s">
        <v>536</v>
      </c>
      <c r="C435" s="81" t="s">
        <v>1087</v>
      </c>
      <c r="D435" s="82">
        <v>8200000</v>
      </c>
      <c r="E435" s="82" t="s">
        <v>44</v>
      </c>
      <c r="F435" s="83">
        <v>8200000</v>
      </c>
      <c r="G435" s="84"/>
    </row>
    <row r="436" spans="1:7" ht="24" x14ac:dyDescent="0.2">
      <c r="A436" s="79" t="s">
        <v>1088</v>
      </c>
      <c r="B436" s="80" t="s">
        <v>536</v>
      </c>
      <c r="C436" s="81" t="s">
        <v>1089</v>
      </c>
      <c r="D436" s="82">
        <v>4100000</v>
      </c>
      <c r="E436" s="82" t="s">
        <v>44</v>
      </c>
      <c r="F436" s="83">
        <v>4100000</v>
      </c>
      <c r="G436" s="84"/>
    </row>
    <row r="437" spans="1:7" x14ac:dyDescent="0.2">
      <c r="A437" s="79" t="s">
        <v>593</v>
      </c>
      <c r="B437" s="80" t="s">
        <v>536</v>
      </c>
      <c r="C437" s="81" t="s">
        <v>1090</v>
      </c>
      <c r="D437" s="82">
        <v>4100000</v>
      </c>
      <c r="E437" s="82" t="s">
        <v>44</v>
      </c>
      <c r="F437" s="83">
        <v>4100000</v>
      </c>
      <c r="G437" s="84"/>
    </row>
    <row r="438" spans="1:7" ht="36" x14ac:dyDescent="0.2">
      <c r="A438" s="79" t="s">
        <v>1091</v>
      </c>
      <c r="B438" s="80" t="s">
        <v>536</v>
      </c>
      <c r="C438" s="81" t="s">
        <v>1092</v>
      </c>
      <c r="D438" s="82">
        <v>4100000</v>
      </c>
      <c r="E438" s="82" t="s">
        <v>44</v>
      </c>
      <c r="F438" s="83">
        <v>4100000</v>
      </c>
      <c r="G438" s="84"/>
    </row>
    <row r="439" spans="1:7" ht="48" x14ac:dyDescent="0.2">
      <c r="A439" s="79" t="s">
        <v>1093</v>
      </c>
      <c r="B439" s="80" t="s">
        <v>536</v>
      </c>
      <c r="C439" s="81" t="s">
        <v>1094</v>
      </c>
      <c r="D439" s="82">
        <v>4100000</v>
      </c>
      <c r="E439" s="82" t="s">
        <v>44</v>
      </c>
      <c r="F439" s="83">
        <v>4100000</v>
      </c>
      <c r="G439" s="84"/>
    </row>
    <row r="440" spans="1:7" x14ac:dyDescent="0.2">
      <c r="A440" s="79" t="s">
        <v>1095</v>
      </c>
      <c r="B440" s="80" t="s">
        <v>536</v>
      </c>
      <c r="C440" s="81" t="s">
        <v>1096</v>
      </c>
      <c r="D440" s="82">
        <v>4100000</v>
      </c>
      <c r="E440" s="82" t="s">
        <v>44</v>
      </c>
      <c r="F440" s="83">
        <v>4100000</v>
      </c>
      <c r="G440" s="84"/>
    </row>
    <row r="441" spans="1:7" x14ac:dyDescent="0.2">
      <c r="A441" s="79" t="s">
        <v>593</v>
      </c>
      <c r="B441" s="80" t="s">
        <v>536</v>
      </c>
      <c r="C441" s="81" t="s">
        <v>1097</v>
      </c>
      <c r="D441" s="82">
        <v>4100000</v>
      </c>
      <c r="E441" s="82" t="s">
        <v>44</v>
      </c>
      <c r="F441" s="83">
        <v>4100000</v>
      </c>
      <c r="G441" s="84"/>
    </row>
    <row r="442" spans="1:7" ht="36" x14ac:dyDescent="0.2">
      <c r="A442" s="79" t="s">
        <v>1091</v>
      </c>
      <c r="B442" s="80" t="s">
        <v>536</v>
      </c>
      <c r="C442" s="81" t="s">
        <v>1098</v>
      </c>
      <c r="D442" s="82">
        <v>4100000</v>
      </c>
      <c r="E442" s="82" t="s">
        <v>44</v>
      </c>
      <c r="F442" s="83">
        <v>4100000</v>
      </c>
      <c r="G442" s="84"/>
    </row>
    <row r="443" spans="1:7" ht="48" x14ac:dyDescent="0.2">
      <c r="A443" s="79" t="s">
        <v>1093</v>
      </c>
      <c r="B443" s="80" t="s">
        <v>536</v>
      </c>
      <c r="C443" s="81" t="s">
        <v>1099</v>
      </c>
      <c r="D443" s="82">
        <v>4100000</v>
      </c>
      <c r="E443" s="82" t="s">
        <v>44</v>
      </c>
      <c r="F443" s="83">
        <v>4100000</v>
      </c>
      <c r="G443" s="84"/>
    </row>
    <row r="444" spans="1:7" ht="24" x14ac:dyDescent="0.2">
      <c r="A444" s="79" t="s">
        <v>1100</v>
      </c>
      <c r="B444" s="80" t="s">
        <v>536</v>
      </c>
      <c r="C444" s="81" t="s">
        <v>1101</v>
      </c>
      <c r="D444" s="82">
        <v>1200000</v>
      </c>
      <c r="E444" s="82" t="s">
        <v>44</v>
      </c>
      <c r="F444" s="83">
        <v>1200000</v>
      </c>
      <c r="G444" s="84"/>
    </row>
    <row r="445" spans="1:7" ht="24" x14ac:dyDescent="0.2">
      <c r="A445" s="79" t="s">
        <v>1102</v>
      </c>
      <c r="B445" s="80" t="s">
        <v>536</v>
      </c>
      <c r="C445" s="81" t="s">
        <v>1103</v>
      </c>
      <c r="D445" s="82">
        <v>1200000</v>
      </c>
      <c r="E445" s="82" t="s">
        <v>44</v>
      </c>
      <c r="F445" s="83">
        <v>1200000</v>
      </c>
      <c r="G445" s="84"/>
    </row>
    <row r="446" spans="1:7" x14ac:dyDescent="0.2">
      <c r="A446" s="79" t="s">
        <v>593</v>
      </c>
      <c r="B446" s="80" t="s">
        <v>536</v>
      </c>
      <c r="C446" s="81" t="s">
        <v>1104</v>
      </c>
      <c r="D446" s="82">
        <v>1200000</v>
      </c>
      <c r="E446" s="82" t="s">
        <v>44</v>
      </c>
      <c r="F446" s="83">
        <v>1200000</v>
      </c>
      <c r="G446" s="84"/>
    </row>
    <row r="447" spans="1:7" ht="36" x14ac:dyDescent="0.2">
      <c r="A447" s="79" t="s">
        <v>1091</v>
      </c>
      <c r="B447" s="80" t="s">
        <v>536</v>
      </c>
      <c r="C447" s="81" t="s">
        <v>1105</v>
      </c>
      <c r="D447" s="82">
        <v>1200000</v>
      </c>
      <c r="E447" s="82" t="s">
        <v>44</v>
      </c>
      <c r="F447" s="83">
        <v>1200000</v>
      </c>
      <c r="G447" s="84"/>
    </row>
    <row r="448" spans="1:7" ht="48" x14ac:dyDescent="0.2">
      <c r="A448" s="79" t="s">
        <v>1093</v>
      </c>
      <c r="B448" s="80" t="s">
        <v>536</v>
      </c>
      <c r="C448" s="81" t="s">
        <v>1106</v>
      </c>
      <c r="D448" s="82">
        <v>1200000</v>
      </c>
      <c r="E448" s="82" t="s">
        <v>44</v>
      </c>
      <c r="F448" s="83">
        <v>1200000</v>
      </c>
      <c r="G448" s="84"/>
    </row>
    <row r="449" spans="1:7" ht="48" x14ac:dyDescent="0.2">
      <c r="A449" s="79" t="s">
        <v>1107</v>
      </c>
      <c r="B449" s="80" t="s">
        <v>536</v>
      </c>
      <c r="C449" s="81" t="s">
        <v>1108</v>
      </c>
      <c r="D449" s="82">
        <v>1504000</v>
      </c>
      <c r="E449" s="82" t="s">
        <v>44</v>
      </c>
      <c r="F449" s="83">
        <v>1504000</v>
      </c>
      <c r="G449" s="84"/>
    </row>
    <row r="450" spans="1:7" ht="36" x14ac:dyDescent="0.2">
      <c r="A450" s="79" t="s">
        <v>1109</v>
      </c>
      <c r="B450" s="80" t="s">
        <v>536</v>
      </c>
      <c r="C450" s="81" t="s">
        <v>1110</v>
      </c>
      <c r="D450" s="82">
        <v>100000</v>
      </c>
      <c r="E450" s="82" t="s">
        <v>44</v>
      </c>
      <c r="F450" s="83">
        <v>100000</v>
      </c>
      <c r="G450" s="84"/>
    </row>
    <row r="451" spans="1:7" x14ac:dyDescent="0.2">
      <c r="A451" s="79" t="s">
        <v>593</v>
      </c>
      <c r="B451" s="80" t="s">
        <v>536</v>
      </c>
      <c r="C451" s="81" t="s">
        <v>1111</v>
      </c>
      <c r="D451" s="82">
        <v>100000</v>
      </c>
      <c r="E451" s="82" t="s">
        <v>44</v>
      </c>
      <c r="F451" s="83">
        <v>100000</v>
      </c>
      <c r="G451" s="84"/>
    </row>
    <row r="452" spans="1:7" ht="36" x14ac:dyDescent="0.2">
      <c r="A452" s="79" t="s">
        <v>1091</v>
      </c>
      <c r="B452" s="80" t="s">
        <v>536</v>
      </c>
      <c r="C452" s="81" t="s">
        <v>1112</v>
      </c>
      <c r="D452" s="82">
        <v>100000</v>
      </c>
      <c r="E452" s="82" t="s">
        <v>44</v>
      </c>
      <c r="F452" s="83">
        <v>100000</v>
      </c>
      <c r="G452" s="84"/>
    </row>
    <row r="453" spans="1:7" ht="48" x14ac:dyDescent="0.2">
      <c r="A453" s="79" t="s">
        <v>1093</v>
      </c>
      <c r="B453" s="80" t="s">
        <v>536</v>
      </c>
      <c r="C453" s="81" t="s">
        <v>1113</v>
      </c>
      <c r="D453" s="82">
        <v>100000</v>
      </c>
      <c r="E453" s="82" t="s">
        <v>44</v>
      </c>
      <c r="F453" s="83">
        <v>100000</v>
      </c>
      <c r="G453" s="84"/>
    </row>
    <row r="454" spans="1:7" ht="48" x14ac:dyDescent="0.2">
      <c r="A454" s="79" t="s">
        <v>1114</v>
      </c>
      <c r="B454" s="80" t="s">
        <v>536</v>
      </c>
      <c r="C454" s="81" t="s">
        <v>1115</v>
      </c>
      <c r="D454" s="82">
        <v>708000</v>
      </c>
      <c r="E454" s="82" t="s">
        <v>44</v>
      </c>
      <c r="F454" s="83">
        <v>708000</v>
      </c>
      <c r="G454" s="84"/>
    </row>
    <row r="455" spans="1:7" ht="24" x14ac:dyDescent="0.2">
      <c r="A455" s="79" t="s">
        <v>568</v>
      </c>
      <c r="B455" s="80" t="s">
        <v>536</v>
      </c>
      <c r="C455" s="81" t="s">
        <v>1116</v>
      </c>
      <c r="D455" s="82">
        <v>600000</v>
      </c>
      <c r="E455" s="82" t="s">
        <v>44</v>
      </c>
      <c r="F455" s="83">
        <v>600000</v>
      </c>
      <c r="G455" s="84"/>
    </row>
    <row r="456" spans="1:7" ht="24" x14ac:dyDescent="0.2">
      <c r="A456" s="79" t="s">
        <v>570</v>
      </c>
      <c r="B456" s="80" t="s">
        <v>536</v>
      </c>
      <c r="C456" s="81" t="s">
        <v>1117</v>
      </c>
      <c r="D456" s="82">
        <v>600000</v>
      </c>
      <c r="E456" s="82" t="s">
        <v>44</v>
      </c>
      <c r="F456" s="83">
        <v>600000</v>
      </c>
      <c r="G456" s="84"/>
    </row>
    <row r="457" spans="1:7" x14ac:dyDescent="0.2">
      <c r="A457" s="79" t="s">
        <v>572</v>
      </c>
      <c r="B457" s="80" t="s">
        <v>536</v>
      </c>
      <c r="C457" s="81" t="s">
        <v>1118</v>
      </c>
      <c r="D457" s="82">
        <v>600000</v>
      </c>
      <c r="E457" s="82" t="s">
        <v>44</v>
      </c>
      <c r="F457" s="83">
        <v>600000</v>
      </c>
      <c r="G457" s="84"/>
    </row>
    <row r="458" spans="1:7" x14ac:dyDescent="0.2">
      <c r="A458" s="79" t="s">
        <v>587</v>
      </c>
      <c r="B458" s="80" t="s">
        <v>536</v>
      </c>
      <c r="C458" s="81" t="s">
        <v>1119</v>
      </c>
      <c r="D458" s="82">
        <v>108000</v>
      </c>
      <c r="E458" s="82" t="s">
        <v>44</v>
      </c>
      <c r="F458" s="83">
        <v>108000</v>
      </c>
      <c r="G458" s="84"/>
    </row>
    <row r="459" spans="1:7" x14ac:dyDescent="0.2">
      <c r="A459" s="79" t="s">
        <v>1120</v>
      </c>
      <c r="B459" s="80" t="s">
        <v>536</v>
      </c>
      <c r="C459" s="81" t="s">
        <v>1121</v>
      </c>
      <c r="D459" s="82">
        <v>108000</v>
      </c>
      <c r="E459" s="82" t="s">
        <v>44</v>
      </c>
      <c r="F459" s="83">
        <v>108000</v>
      </c>
      <c r="G459" s="84"/>
    </row>
    <row r="460" spans="1:7" ht="50.25" customHeight="1" x14ac:dyDescent="0.2">
      <c r="A460" s="79" t="s">
        <v>1122</v>
      </c>
      <c r="B460" s="80" t="s">
        <v>536</v>
      </c>
      <c r="C460" s="81" t="s">
        <v>1123</v>
      </c>
      <c r="D460" s="82">
        <v>696000</v>
      </c>
      <c r="E460" s="82" t="s">
        <v>44</v>
      </c>
      <c r="F460" s="83">
        <v>696000</v>
      </c>
      <c r="G460" s="84"/>
    </row>
    <row r="461" spans="1:7" x14ac:dyDescent="0.2">
      <c r="A461" s="79" t="s">
        <v>1022</v>
      </c>
      <c r="B461" s="80" t="s">
        <v>536</v>
      </c>
      <c r="C461" s="81" t="s">
        <v>1124</v>
      </c>
      <c r="D461" s="82">
        <v>696000</v>
      </c>
      <c r="E461" s="82" t="s">
        <v>44</v>
      </c>
      <c r="F461" s="83">
        <v>696000</v>
      </c>
      <c r="G461" s="84"/>
    </row>
    <row r="462" spans="1:7" x14ac:dyDescent="0.2">
      <c r="A462" s="79" t="s">
        <v>503</v>
      </c>
      <c r="B462" s="80" t="s">
        <v>536</v>
      </c>
      <c r="C462" s="81" t="s">
        <v>1125</v>
      </c>
      <c r="D462" s="82">
        <v>696000</v>
      </c>
      <c r="E462" s="82" t="s">
        <v>44</v>
      </c>
      <c r="F462" s="83">
        <v>696000</v>
      </c>
      <c r="G462" s="84"/>
    </row>
    <row r="463" spans="1:7" x14ac:dyDescent="0.2">
      <c r="A463" s="79" t="s">
        <v>623</v>
      </c>
      <c r="B463" s="80" t="s">
        <v>536</v>
      </c>
      <c r="C463" s="81" t="s">
        <v>1126</v>
      </c>
      <c r="D463" s="82">
        <v>4693000</v>
      </c>
      <c r="E463" s="82" t="s">
        <v>44</v>
      </c>
      <c r="F463" s="83">
        <v>4693000</v>
      </c>
      <c r="G463" s="84"/>
    </row>
    <row r="464" spans="1:7" ht="24" x14ac:dyDescent="0.2">
      <c r="A464" s="79" t="s">
        <v>625</v>
      </c>
      <c r="B464" s="80" t="s">
        <v>536</v>
      </c>
      <c r="C464" s="81" t="s">
        <v>1127</v>
      </c>
      <c r="D464" s="82">
        <v>4693000</v>
      </c>
      <c r="E464" s="82" t="s">
        <v>44</v>
      </c>
      <c r="F464" s="83">
        <v>4693000</v>
      </c>
      <c r="G464" s="84"/>
    </row>
    <row r="465" spans="1:7" x14ac:dyDescent="0.2">
      <c r="A465" s="79" t="s">
        <v>627</v>
      </c>
      <c r="B465" s="80" t="s">
        <v>536</v>
      </c>
      <c r="C465" s="81" t="s">
        <v>1128</v>
      </c>
      <c r="D465" s="82">
        <v>4123000</v>
      </c>
      <c r="E465" s="82" t="s">
        <v>44</v>
      </c>
      <c r="F465" s="83">
        <v>4123000</v>
      </c>
      <c r="G465" s="84"/>
    </row>
    <row r="466" spans="1:7" x14ac:dyDescent="0.2">
      <c r="A466" s="79" t="s">
        <v>593</v>
      </c>
      <c r="B466" s="80" t="s">
        <v>536</v>
      </c>
      <c r="C466" s="81" t="s">
        <v>1129</v>
      </c>
      <c r="D466" s="82">
        <v>4123000</v>
      </c>
      <c r="E466" s="82" t="s">
        <v>44</v>
      </c>
      <c r="F466" s="83">
        <v>4123000</v>
      </c>
      <c r="G466" s="84"/>
    </row>
    <row r="467" spans="1:7" ht="36" x14ac:dyDescent="0.2">
      <c r="A467" s="79" t="s">
        <v>1091</v>
      </c>
      <c r="B467" s="80" t="s">
        <v>536</v>
      </c>
      <c r="C467" s="81" t="s">
        <v>1130</v>
      </c>
      <c r="D467" s="82">
        <v>4123000</v>
      </c>
      <c r="E467" s="82" t="s">
        <v>44</v>
      </c>
      <c r="F467" s="83">
        <v>4123000</v>
      </c>
      <c r="G467" s="84"/>
    </row>
    <row r="468" spans="1:7" ht="48" x14ac:dyDescent="0.2">
      <c r="A468" s="79" t="s">
        <v>1093</v>
      </c>
      <c r="B468" s="80" t="s">
        <v>536</v>
      </c>
      <c r="C468" s="81" t="s">
        <v>1131</v>
      </c>
      <c r="D468" s="82">
        <v>4123000</v>
      </c>
      <c r="E468" s="82" t="s">
        <v>44</v>
      </c>
      <c r="F468" s="83">
        <v>4123000</v>
      </c>
      <c r="G468" s="84"/>
    </row>
    <row r="469" spans="1:7" ht="36.75" customHeight="1" x14ac:dyDescent="0.2">
      <c r="A469" s="79" t="s">
        <v>2197</v>
      </c>
      <c r="B469" s="80" t="s">
        <v>536</v>
      </c>
      <c r="C469" s="81" t="s">
        <v>1132</v>
      </c>
      <c r="D469" s="82">
        <v>570000</v>
      </c>
      <c r="E469" s="82" t="s">
        <v>44</v>
      </c>
      <c r="F469" s="83">
        <v>570000</v>
      </c>
      <c r="G469" s="84"/>
    </row>
    <row r="470" spans="1:7" x14ac:dyDescent="0.2">
      <c r="A470" s="79" t="s">
        <v>593</v>
      </c>
      <c r="B470" s="80" t="s">
        <v>536</v>
      </c>
      <c r="C470" s="81" t="s">
        <v>1133</v>
      </c>
      <c r="D470" s="82">
        <v>570000</v>
      </c>
      <c r="E470" s="82" t="s">
        <v>44</v>
      </c>
      <c r="F470" s="83">
        <v>570000</v>
      </c>
      <c r="G470" s="84"/>
    </row>
    <row r="471" spans="1:7" ht="36" x14ac:dyDescent="0.2">
      <c r="A471" s="79" t="s">
        <v>1091</v>
      </c>
      <c r="B471" s="80" t="s">
        <v>536</v>
      </c>
      <c r="C471" s="81" t="s">
        <v>1134</v>
      </c>
      <c r="D471" s="82">
        <v>570000</v>
      </c>
      <c r="E471" s="82" t="s">
        <v>44</v>
      </c>
      <c r="F471" s="83">
        <v>570000</v>
      </c>
      <c r="G471" s="84"/>
    </row>
    <row r="472" spans="1:7" ht="48" x14ac:dyDescent="0.2">
      <c r="A472" s="79" t="s">
        <v>1093</v>
      </c>
      <c r="B472" s="80" t="s">
        <v>536</v>
      </c>
      <c r="C472" s="81" t="s">
        <v>1135</v>
      </c>
      <c r="D472" s="82">
        <v>570000</v>
      </c>
      <c r="E472" s="82" t="s">
        <v>44</v>
      </c>
      <c r="F472" s="83">
        <v>570000</v>
      </c>
      <c r="G472" s="84"/>
    </row>
    <row r="473" spans="1:7" s="68" customFormat="1" x14ac:dyDescent="0.2">
      <c r="A473" s="73" t="s">
        <v>1136</v>
      </c>
      <c r="B473" s="74" t="s">
        <v>536</v>
      </c>
      <c r="C473" s="75" t="s">
        <v>1137</v>
      </c>
      <c r="D473" s="76">
        <v>84990000</v>
      </c>
      <c r="E473" s="76">
        <v>35185645.219999999</v>
      </c>
      <c r="F473" s="77">
        <v>49804354.780000001</v>
      </c>
      <c r="G473" s="78"/>
    </row>
    <row r="474" spans="1:7" ht="24" x14ac:dyDescent="0.2">
      <c r="A474" s="79" t="s">
        <v>726</v>
      </c>
      <c r="B474" s="80" t="s">
        <v>536</v>
      </c>
      <c r="C474" s="81" t="s">
        <v>1138</v>
      </c>
      <c r="D474" s="82">
        <v>84990000</v>
      </c>
      <c r="E474" s="82">
        <v>35185645.219999999</v>
      </c>
      <c r="F474" s="83">
        <v>49804354.780000001</v>
      </c>
      <c r="G474" s="84"/>
    </row>
    <row r="475" spans="1:7" x14ac:dyDescent="0.2">
      <c r="A475" s="79" t="s">
        <v>544</v>
      </c>
      <c r="B475" s="80" t="s">
        <v>536</v>
      </c>
      <c r="C475" s="81" t="s">
        <v>1139</v>
      </c>
      <c r="D475" s="82">
        <v>84990000</v>
      </c>
      <c r="E475" s="82">
        <v>35185645.219999999</v>
      </c>
      <c r="F475" s="83">
        <v>49804354.780000001</v>
      </c>
      <c r="G475" s="84"/>
    </row>
    <row r="476" spans="1:7" x14ac:dyDescent="0.2">
      <c r="A476" s="79" t="s">
        <v>544</v>
      </c>
      <c r="B476" s="80" t="s">
        <v>536</v>
      </c>
      <c r="C476" s="81" t="s">
        <v>1140</v>
      </c>
      <c r="D476" s="82">
        <v>84990000</v>
      </c>
      <c r="E476" s="82">
        <v>35185645.219999999</v>
      </c>
      <c r="F476" s="83">
        <v>49804354.780000001</v>
      </c>
      <c r="G476" s="84"/>
    </row>
    <row r="477" spans="1:7" ht="36" x14ac:dyDescent="0.2">
      <c r="A477" s="79" t="s">
        <v>1141</v>
      </c>
      <c r="B477" s="80" t="s">
        <v>536</v>
      </c>
      <c r="C477" s="81" t="s">
        <v>1142</v>
      </c>
      <c r="D477" s="82">
        <v>84990000</v>
      </c>
      <c r="E477" s="82">
        <v>35185645.219999999</v>
      </c>
      <c r="F477" s="83">
        <v>49804354.780000001</v>
      </c>
      <c r="G477" s="84"/>
    </row>
    <row r="478" spans="1:7" ht="24" x14ac:dyDescent="0.2">
      <c r="A478" s="79" t="s">
        <v>568</v>
      </c>
      <c r="B478" s="80" t="s">
        <v>536</v>
      </c>
      <c r="C478" s="81" t="s">
        <v>1143</v>
      </c>
      <c r="D478" s="82">
        <v>84990000</v>
      </c>
      <c r="E478" s="82">
        <v>35185645.219999999</v>
      </c>
      <c r="F478" s="83">
        <v>49804354.780000001</v>
      </c>
      <c r="G478" s="84"/>
    </row>
    <row r="479" spans="1:7" ht="24" x14ac:dyDescent="0.2">
      <c r="A479" s="79" t="s">
        <v>570</v>
      </c>
      <c r="B479" s="80" t="s">
        <v>536</v>
      </c>
      <c r="C479" s="81" t="s">
        <v>1144</v>
      </c>
      <c r="D479" s="82">
        <v>84990000</v>
      </c>
      <c r="E479" s="82">
        <v>35185645.219999999</v>
      </c>
      <c r="F479" s="83">
        <v>49804354.780000001</v>
      </c>
      <c r="G479" s="84"/>
    </row>
    <row r="480" spans="1:7" x14ac:dyDescent="0.2">
      <c r="A480" s="79" t="s">
        <v>572</v>
      </c>
      <c r="B480" s="80" t="s">
        <v>536</v>
      </c>
      <c r="C480" s="81" t="s">
        <v>1145</v>
      </c>
      <c r="D480" s="82">
        <v>84990000</v>
      </c>
      <c r="E480" s="82">
        <v>35185645.219999999</v>
      </c>
      <c r="F480" s="83">
        <v>49804354.780000001</v>
      </c>
      <c r="G480" s="84"/>
    </row>
    <row r="481" spans="1:7" s="68" customFormat="1" x14ac:dyDescent="0.2">
      <c r="A481" s="73" t="s">
        <v>1146</v>
      </c>
      <c r="B481" s="74" t="s">
        <v>536</v>
      </c>
      <c r="C481" s="75" t="s">
        <v>1147</v>
      </c>
      <c r="D481" s="76">
        <v>123240673.91</v>
      </c>
      <c r="E481" s="76">
        <v>20584582.310000002</v>
      </c>
      <c r="F481" s="77">
        <v>102656091.59999999</v>
      </c>
      <c r="G481" s="78"/>
    </row>
    <row r="482" spans="1:7" ht="61.5" customHeight="1" x14ac:dyDescent="0.2">
      <c r="A482" s="79" t="s">
        <v>1148</v>
      </c>
      <c r="B482" s="80" t="s">
        <v>536</v>
      </c>
      <c r="C482" s="81" t="s">
        <v>1149</v>
      </c>
      <c r="D482" s="82">
        <v>10650000</v>
      </c>
      <c r="E482" s="82">
        <v>4894159.58</v>
      </c>
      <c r="F482" s="83">
        <v>5755840.4199999999</v>
      </c>
      <c r="G482" s="84"/>
    </row>
    <row r="483" spans="1:7" x14ac:dyDescent="0.2">
      <c r="A483" s="79" t="s">
        <v>562</v>
      </c>
      <c r="B483" s="80" t="s">
        <v>536</v>
      </c>
      <c r="C483" s="81" t="s">
        <v>1150</v>
      </c>
      <c r="D483" s="82">
        <v>10650000</v>
      </c>
      <c r="E483" s="82">
        <v>4894159.58</v>
      </c>
      <c r="F483" s="83">
        <v>5755840.4199999999</v>
      </c>
      <c r="G483" s="84"/>
    </row>
    <row r="484" spans="1:7" ht="36" x14ac:dyDescent="0.2">
      <c r="A484" s="79" t="s">
        <v>1151</v>
      </c>
      <c r="B484" s="80" t="s">
        <v>536</v>
      </c>
      <c r="C484" s="81" t="s">
        <v>1152</v>
      </c>
      <c r="D484" s="82">
        <v>10650000</v>
      </c>
      <c r="E484" s="82">
        <v>4894159.58</v>
      </c>
      <c r="F484" s="83">
        <v>5755840.4199999999</v>
      </c>
      <c r="G484" s="84"/>
    </row>
    <row r="485" spans="1:7" ht="36" x14ac:dyDescent="0.2">
      <c r="A485" s="79" t="s">
        <v>1153</v>
      </c>
      <c r="B485" s="80" t="s">
        <v>536</v>
      </c>
      <c r="C485" s="81" t="s">
        <v>1154</v>
      </c>
      <c r="D485" s="82">
        <v>10500000</v>
      </c>
      <c r="E485" s="82">
        <v>4894159.58</v>
      </c>
      <c r="F485" s="83">
        <v>5605840.4199999999</v>
      </c>
      <c r="G485" s="84"/>
    </row>
    <row r="486" spans="1:7" ht="24" x14ac:dyDescent="0.2">
      <c r="A486" s="79" t="s">
        <v>568</v>
      </c>
      <c r="B486" s="80" t="s">
        <v>536</v>
      </c>
      <c r="C486" s="81" t="s">
        <v>1155</v>
      </c>
      <c r="D486" s="82">
        <v>10500000</v>
      </c>
      <c r="E486" s="82">
        <v>4894159.58</v>
      </c>
      <c r="F486" s="83">
        <v>5605840.4199999999</v>
      </c>
      <c r="G486" s="84"/>
    </row>
    <row r="487" spans="1:7" ht="24" x14ac:dyDescent="0.2">
      <c r="A487" s="79" t="s">
        <v>570</v>
      </c>
      <c r="B487" s="80" t="s">
        <v>536</v>
      </c>
      <c r="C487" s="81" t="s">
        <v>1156</v>
      </c>
      <c r="D487" s="82">
        <v>10500000</v>
      </c>
      <c r="E487" s="82">
        <v>4894159.58</v>
      </c>
      <c r="F487" s="83">
        <v>5605840.4199999999</v>
      </c>
      <c r="G487" s="84"/>
    </row>
    <row r="488" spans="1:7" x14ac:dyDescent="0.2">
      <c r="A488" s="79" t="s">
        <v>572</v>
      </c>
      <c r="B488" s="80" t="s">
        <v>536</v>
      </c>
      <c r="C488" s="81" t="s">
        <v>1157</v>
      </c>
      <c r="D488" s="82">
        <v>10500000</v>
      </c>
      <c r="E488" s="82">
        <v>4894159.58</v>
      </c>
      <c r="F488" s="83">
        <v>5605840.4199999999</v>
      </c>
      <c r="G488" s="84"/>
    </row>
    <row r="489" spans="1:7" x14ac:dyDescent="0.2">
      <c r="A489" s="79" t="s">
        <v>1158</v>
      </c>
      <c r="B489" s="80" t="s">
        <v>536</v>
      </c>
      <c r="C489" s="81" t="s">
        <v>1159</v>
      </c>
      <c r="D489" s="82">
        <v>150000</v>
      </c>
      <c r="E489" s="82" t="s">
        <v>44</v>
      </c>
      <c r="F489" s="83">
        <v>150000</v>
      </c>
      <c r="G489" s="84"/>
    </row>
    <row r="490" spans="1:7" ht="24" x14ac:dyDescent="0.2">
      <c r="A490" s="79" t="s">
        <v>568</v>
      </c>
      <c r="B490" s="80" t="s">
        <v>536</v>
      </c>
      <c r="C490" s="81" t="s">
        <v>1160</v>
      </c>
      <c r="D490" s="82">
        <v>150000</v>
      </c>
      <c r="E490" s="82" t="s">
        <v>44</v>
      </c>
      <c r="F490" s="83">
        <v>150000</v>
      </c>
      <c r="G490" s="84"/>
    </row>
    <row r="491" spans="1:7" ht="24" x14ac:dyDescent="0.2">
      <c r="A491" s="79" t="s">
        <v>570</v>
      </c>
      <c r="B491" s="80" t="s">
        <v>536</v>
      </c>
      <c r="C491" s="81" t="s">
        <v>1161</v>
      </c>
      <c r="D491" s="82">
        <v>150000</v>
      </c>
      <c r="E491" s="82" t="s">
        <v>44</v>
      </c>
      <c r="F491" s="83">
        <v>150000</v>
      </c>
      <c r="G491" s="84"/>
    </row>
    <row r="492" spans="1:7" x14ac:dyDescent="0.2">
      <c r="A492" s="79" t="s">
        <v>572</v>
      </c>
      <c r="B492" s="80" t="s">
        <v>536</v>
      </c>
      <c r="C492" s="81" t="s">
        <v>1162</v>
      </c>
      <c r="D492" s="82">
        <v>150000</v>
      </c>
      <c r="E492" s="82" t="s">
        <v>44</v>
      </c>
      <c r="F492" s="83">
        <v>150000</v>
      </c>
      <c r="G492" s="84"/>
    </row>
    <row r="493" spans="1:7" ht="36" x14ac:dyDescent="0.2">
      <c r="A493" s="79" t="s">
        <v>621</v>
      </c>
      <c r="B493" s="80" t="s">
        <v>536</v>
      </c>
      <c r="C493" s="81" t="s">
        <v>1163</v>
      </c>
      <c r="D493" s="82">
        <v>74092702.200000003</v>
      </c>
      <c r="E493" s="82">
        <v>11788388.73</v>
      </c>
      <c r="F493" s="83">
        <v>62304313.469999999</v>
      </c>
      <c r="G493" s="84"/>
    </row>
    <row r="494" spans="1:7" x14ac:dyDescent="0.2">
      <c r="A494" s="79" t="s">
        <v>562</v>
      </c>
      <c r="B494" s="80" t="s">
        <v>536</v>
      </c>
      <c r="C494" s="81" t="s">
        <v>1164</v>
      </c>
      <c r="D494" s="82">
        <v>39262980</v>
      </c>
      <c r="E494" s="82">
        <v>11788388.73</v>
      </c>
      <c r="F494" s="83">
        <v>27474591.27</v>
      </c>
      <c r="G494" s="84"/>
    </row>
    <row r="495" spans="1:7" ht="39" customHeight="1" x14ac:dyDescent="0.2">
      <c r="A495" s="79" t="s">
        <v>1165</v>
      </c>
      <c r="B495" s="80" t="s">
        <v>536</v>
      </c>
      <c r="C495" s="81" t="s">
        <v>1166</v>
      </c>
      <c r="D495" s="82">
        <v>39262980</v>
      </c>
      <c r="E495" s="82">
        <v>11788388.73</v>
      </c>
      <c r="F495" s="83">
        <v>27474591.27</v>
      </c>
      <c r="G495" s="84"/>
    </row>
    <row r="496" spans="1:7" ht="24" x14ac:dyDescent="0.2">
      <c r="A496" s="79" t="s">
        <v>1167</v>
      </c>
      <c r="B496" s="80" t="s">
        <v>536</v>
      </c>
      <c r="C496" s="81" t="s">
        <v>1168</v>
      </c>
      <c r="D496" s="82">
        <v>39262980</v>
      </c>
      <c r="E496" s="82">
        <v>11788388.73</v>
      </c>
      <c r="F496" s="83">
        <v>27474591.27</v>
      </c>
      <c r="G496" s="84"/>
    </row>
    <row r="497" spans="1:7" ht="24" x14ac:dyDescent="0.2">
      <c r="A497" s="79" t="s">
        <v>568</v>
      </c>
      <c r="B497" s="80" t="s">
        <v>536</v>
      </c>
      <c r="C497" s="81" t="s">
        <v>1169</v>
      </c>
      <c r="D497" s="82">
        <v>39262980</v>
      </c>
      <c r="E497" s="82">
        <v>11788388.73</v>
      </c>
      <c r="F497" s="83">
        <v>27474591.27</v>
      </c>
      <c r="G497" s="84"/>
    </row>
    <row r="498" spans="1:7" ht="24" x14ac:dyDescent="0.2">
      <c r="A498" s="79" t="s">
        <v>570</v>
      </c>
      <c r="B498" s="80" t="s">
        <v>536</v>
      </c>
      <c r="C498" s="81" t="s">
        <v>1170</v>
      </c>
      <c r="D498" s="82">
        <v>39262980</v>
      </c>
      <c r="E498" s="82">
        <v>11788388.73</v>
      </c>
      <c r="F498" s="83">
        <v>27474591.27</v>
      </c>
      <c r="G498" s="84"/>
    </row>
    <row r="499" spans="1:7" x14ac:dyDescent="0.2">
      <c r="A499" s="79" t="s">
        <v>572</v>
      </c>
      <c r="B499" s="80" t="s">
        <v>536</v>
      </c>
      <c r="C499" s="81" t="s">
        <v>1171</v>
      </c>
      <c r="D499" s="82">
        <v>39262980</v>
      </c>
      <c r="E499" s="82">
        <v>11788388.73</v>
      </c>
      <c r="F499" s="83">
        <v>27474591.27</v>
      </c>
      <c r="G499" s="84"/>
    </row>
    <row r="500" spans="1:7" x14ac:dyDescent="0.2">
      <c r="A500" s="79" t="s">
        <v>623</v>
      </c>
      <c r="B500" s="80" t="s">
        <v>536</v>
      </c>
      <c r="C500" s="81" t="s">
        <v>1172</v>
      </c>
      <c r="D500" s="82">
        <v>34829722.200000003</v>
      </c>
      <c r="E500" s="82" t="s">
        <v>44</v>
      </c>
      <c r="F500" s="83">
        <v>34829722.200000003</v>
      </c>
      <c r="G500" s="84"/>
    </row>
    <row r="501" spans="1:7" ht="26.25" customHeight="1" x14ac:dyDescent="0.2">
      <c r="A501" s="79" t="s">
        <v>1173</v>
      </c>
      <c r="B501" s="80" t="s">
        <v>536</v>
      </c>
      <c r="C501" s="81" t="s">
        <v>1174</v>
      </c>
      <c r="D501" s="82">
        <v>34829722.200000003</v>
      </c>
      <c r="E501" s="82" t="s">
        <v>44</v>
      </c>
      <c r="F501" s="83">
        <v>34829722.200000003</v>
      </c>
      <c r="G501" s="84"/>
    </row>
    <row r="502" spans="1:7" ht="36" x14ac:dyDescent="0.2">
      <c r="A502" s="79" t="s">
        <v>1175</v>
      </c>
      <c r="B502" s="80" t="s">
        <v>536</v>
      </c>
      <c r="C502" s="81" t="s">
        <v>1176</v>
      </c>
      <c r="D502" s="82">
        <v>34829722.200000003</v>
      </c>
      <c r="E502" s="82" t="s">
        <v>44</v>
      </c>
      <c r="F502" s="83">
        <v>34829722.200000003</v>
      </c>
      <c r="G502" s="84"/>
    </row>
    <row r="503" spans="1:7" ht="24" x14ac:dyDescent="0.2">
      <c r="A503" s="79" t="s">
        <v>568</v>
      </c>
      <c r="B503" s="80" t="s">
        <v>536</v>
      </c>
      <c r="C503" s="81" t="s">
        <v>1177</v>
      </c>
      <c r="D503" s="82">
        <v>34829722.200000003</v>
      </c>
      <c r="E503" s="82" t="s">
        <v>44</v>
      </c>
      <c r="F503" s="83">
        <v>34829722.200000003</v>
      </c>
      <c r="G503" s="84"/>
    </row>
    <row r="504" spans="1:7" ht="24" x14ac:dyDescent="0.2">
      <c r="A504" s="79" t="s">
        <v>570</v>
      </c>
      <c r="B504" s="80" t="s">
        <v>536</v>
      </c>
      <c r="C504" s="81" t="s">
        <v>1178</v>
      </c>
      <c r="D504" s="82">
        <v>34829722.200000003</v>
      </c>
      <c r="E504" s="82" t="s">
        <v>44</v>
      </c>
      <c r="F504" s="83">
        <v>34829722.200000003</v>
      </c>
      <c r="G504" s="84"/>
    </row>
    <row r="505" spans="1:7" x14ac:dyDescent="0.2">
      <c r="A505" s="79" t="s">
        <v>572</v>
      </c>
      <c r="B505" s="80" t="s">
        <v>536</v>
      </c>
      <c r="C505" s="81" t="s">
        <v>1179</v>
      </c>
      <c r="D505" s="82">
        <v>34829722.200000003</v>
      </c>
      <c r="E505" s="82" t="s">
        <v>44</v>
      </c>
      <c r="F505" s="83">
        <v>34829722.200000003</v>
      </c>
      <c r="G505" s="84"/>
    </row>
    <row r="506" spans="1:7" ht="24" x14ac:dyDescent="0.2">
      <c r="A506" s="79" t="s">
        <v>726</v>
      </c>
      <c r="B506" s="80" t="s">
        <v>536</v>
      </c>
      <c r="C506" s="81" t="s">
        <v>1180</v>
      </c>
      <c r="D506" s="82">
        <v>38497971.710000001</v>
      </c>
      <c r="E506" s="82">
        <v>3902034</v>
      </c>
      <c r="F506" s="83">
        <v>34595937.710000001</v>
      </c>
      <c r="G506" s="84"/>
    </row>
    <row r="507" spans="1:7" x14ac:dyDescent="0.2">
      <c r="A507" s="79" t="s">
        <v>544</v>
      </c>
      <c r="B507" s="80" t="s">
        <v>536</v>
      </c>
      <c r="C507" s="81" t="s">
        <v>1181</v>
      </c>
      <c r="D507" s="82">
        <v>38497971.710000001</v>
      </c>
      <c r="E507" s="82">
        <v>3902034</v>
      </c>
      <c r="F507" s="83">
        <v>34595937.710000001</v>
      </c>
      <c r="G507" s="84"/>
    </row>
    <row r="508" spans="1:7" x14ac:dyDescent="0.2">
      <c r="A508" s="79" t="s">
        <v>544</v>
      </c>
      <c r="B508" s="80" t="s">
        <v>536</v>
      </c>
      <c r="C508" s="81" t="s">
        <v>1182</v>
      </c>
      <c r="D508" s="82">
        <v>38497971.710000001</v>
      </c>
      <c r="E508" s="82">
        <v>3902034</v>
      </c>
      <c r="F508" s="83">
        <v>34595937.710000001</v>
      </c>
      <c r="G508" s="84"/>
    </row>
    <row r="509" spans="1:7" ht="36" x14ac:dyDescent="0.2">
      <c r="A509" s="79" t="s">
        <v>1183</v>
      </c>
      <c r="B509" s="80" t="s">
        <v>536</v>
      </c>
      <c r="C509" s="81" t="s">
        <v>1184</v>
      </c>
      <c r="D509" s="82">
        <v>22222493.920000002</v>
      </c>
      <c r="E509" s="82" t="s">
        <v>44</v>
      </c>
      <c r="F509" s="83">
        <v>22222493.920000002</v>
      </c>
      <c r="G509" s="84"/>
    </row>
    <row r="510" spans="1:7" x14ac:dyDescent="0.2">
      <c r="A510" s="79" t="s">
        <v>1022</v>
      </c>
      <c r="B510" s="80" t="s">
        <v>536</v>
      </c>
      <c r="C510" s="81" t="s">
        <v>1185</v>
      </c>
      <c r="D510" s="82">
        <v>22222493.920000002</v>
      </c>
      <c r="E510" s="82" t="s">
        <v>44</v>
      </c>
      <c r="F510" s="83">
        <v>22222493.920000002</v>
      </c>
      <c r="G510" s="84"/>
    </row>
    <row r="511" spans="1:7" x14ac:dyDescent="0.2">
      <c r="A511" s="79" t="s">
        <v>503</v>
      </c>
      <c r="B511" s="80" t="s">
        <v>536</v>
      </c>
      <c r="C511" s="81" t="s">
        <v>1186</v>
      </c>
      <c r="D511" s="82">
        <v>22222493.920000002</v>
      </c>
      <c r="E511" s="82" t="s">
        <v>44</v>
      </c>
      <c r="F511" s="83">
        <v>22222493.920000002</v>
      </c>
      <c r="G511" s="84"/>
    </row>
    <row r="512" spans="1:7" ht="36" x14ac:dyDescent="0.2">
      <c r="A512" s="79" t="s">
        <v>2193</v>
      </c>
      <c r="B512" s="80" t="s">
        <v>536</v>
      </c>
      <c r="C512" s="81" t="s">
        <v>1187</v>
      </c>
      <c r="D512" s="82">
        <v>8567554</v>
      </c>
      <c r="E512" s="82" t="s">
        <v>44</v>
      </c>
      <c r="F512" s="83">
        <v>8567554</v>
      </c>
      <c r="G512" s="84"/>
    </row>
    <row r="513" spans="1:7" x14ac:dyDescent="0.2">
      <c r="A513" s="79" t="s">
        <v>1022</v>
      </c>
      <c r="B513" s="80" t="s">
        <v>536</v>
      </c>
      <c r="C513" s="81" t="s">
        <v>1188</v>
      </c>
      <c r="D513" s="82">
        <v>8567554</v>
      </c>
      <c r="E513" s="82" t="s">
        <v>44</v>
      </c>
      <c r="F513" s="83">
        <v>8567554</v>
      </c>
      <c r="G513" s="84"/>
    </row>
    <row r="514" spans="1:7" x14ac:dyDescent="0.2">
      <c r="A514" s="79" t="s">
        <v>503</v>
      </c>
      <c r="B514" s="80" t="s">
        <v>536</v>
      </c>
      <c r="C514" s="81" t="s">
        <v>1189</v>
      </c>
      <c r="D514" s="82">
        <v>8567554</v>
      </c>
      <c r="E514" s="82" t="s">
        <v>44</v>
      </c>
      <c r="F514" s="83">
        <v>8567554</v>
      </c>
      <c r="G514" s="84"/>
    </row>
    <row r="515" spans="1:7" ht="36" x14ac:dyDescent="0.2">
      <c r="A515" s="79" t="s">
        <v>1190</v>
      </c>
      <c r="B515" s="80" t="s">
        <v>536</v>
      </c>
      <c r="C515" s="81" t="s">
        <v>1191</v>
      </c>
      <c r="D515" s="82">
        <v>7058100</v>
      </c>
      <c r="E515" s="82">
        <v>3902034</v>
      </c>
      <c r="F515" s="83">
        <v>3156066</v>
      </c>
      <c r="G515" s="84"/>
    </row>
    <row r="516" spans="1:7" ht="24" x14ac:dyDescent="0.2">
      <c r="A516" s="79" t="s">
        <v>568</v>
      </c>
      <c r="B516" s="80" t="s">
        <v>536</v>
      </c>
      <c r="C516" s="81" t="s">
        <v>1192</v>
      </c>
      <c r="D516" s="82">
        <v>7058100</v>
      </c>
      <c r="E516" s="82">
        <v>3902034</v>
      </c>
      <c r="F516" s="83">
        <v>3156066</v>
      </c>
      <c r="G516" s="84"/>
    </row>
    <row r="517" spans="1:7" ht="24" x14ac:dyDescent="0.2">
      <c r="A517" s="79" t="s">
        <v>570</v>
      </c>
      <c r="B517" s="80" t="s">
        <v>536</v>
      </c>
      <c r="C517" s="81" t="s">
        <v>1193</v>
      </c>
      <c r="D517" s="82">
        <v>7058100</v>
      </c>
      <c r="E517" s="82">
        <v>3902034</v>
      </c>
      <c r="F517" s="83">
        <v>3156066</v>
      </c>
      <c r="G517" s="84"/>
    </row>
    <row r="518" spans="1:7" x14ac:dyDescent="0.2">
      <c r="A518" s="79" t="s">
        <v>572</v>
      </c>
      <c r="B518" s="80" t="s">
        <v>536</v>
      </c>
      <c r="C518" s="81" t="s">
        <v>1194</v>
      </c>
      <c r="D518" s="82">
        <v>850000</v>
      </c>
      <c r="E518" s="82">
        <v>798000</v>
      </c>
      <c r="F518" s="83">
        <v>52000</v>
      </c>
      <c r="G518" s="84"/>
    </row>
    <row r="519" spans="1:7" ht="24" x14ac:dyDescent="0.2">
      <c r="A519" s="79" t="s">
        <v>1195</v>
      </c>
      <c r="B519" s="80" t="s">
        <v>536</v>
      </c>
      <c r="C519" s="81" t="s">
        <v>1196</v>
      </c>
      <c r="D519" s="82">
        <v>6208100</v>
      </c>
      <c r="E519" s="82">
        <v>3104034</v>
      </c>
      <c r="F519" s="83">
        <v>3104066</v>
      </c>
      <c r="G519" s="84"/>
    </row>
    <row r="520" spans="1:7" ht="48" x14ac:dyDescent="0.2">
      <c r="A520" s="79" t="s">
        <v>2194</v>
      </c>
      <c r="B520" s="80" t="s">
        <v>536</v>
      </c>
      <c r="C520" s="81" t="s">
        <v>1197</v>
      </c>
      <c r="D520" s="82">
        <v>649823.79</v>
      </c>
      <c r="E520" s="82" t="s">
        <v>44</v>
      </c>
      <c r="F520" s="83">
        <v>649823.79</v>
      </c>
      <c r="G520" s="84"/>
    </row>
    <row r="521" spans="1:7" x14ac:dyDescent="0.2">
      <c r="A521" s="79" t="s">
        <v>1022</v>
      </c>
      <c r="B521" s="80" t="s">
        <v>536</v>
      </c>
      <c r="C521" s="81" t="s">
        <v>1198</v>
      </c>
      <c r="D521" s="82">
        <v>649823.79</v>
      </c>
      <c r="E521" s="82" t="s">
        <v>44</v>
      </c>
      <c r="F521" s="83">
        <v>649823.79</v>
      </c>
      <c r="G521" s="84"/>
    </row>
    <row r="522" spans="1:7" x14ac:dyDescent="0.2">
      <c r="A522" s="79" t="s">
        <v>503</v>
      </c>
      <c r="B522" s="80" t="s">
        <v>536</v>
      </c>
      <c r="C522" s="81" t="s">
        <v>1199</v>
      </c>
      <c r="D522" s="82">
        <v>649823.79</v>
      </c>
      <c r="E522" s="82" t="s">
        <v>44</v>
      </c>
      <c r="F522" s="83">
        <v>649823.79</v>
      </c>
      <c r="G522" s="84"/>
    </row>
    <row r="523" spans="1:7" s="68" customFormat="1" x14ac:dyDescent="0.2">
      <c r="A523" s="73" t="s">
        <v>1200</v>
      </c>
      <c r="B523" s="74" t="s">
        <v>536</v>
      </c>
      <c r="C523" s="75" t="s">
        <v>1201</v>
      </c>
      <c r="D523" s="76">
        <v>8911534.8599999994</v>
      </c>
      <c r="E523" s="76">
        <v>297582.28000000003</v>
      </c>
      <c r="F523" s="77">
        <v>8613952.5800000001</v>
      </c>
      <c r="G523" s="78"/>
    </row>
    <row r="524" spans="1:7" ht="36" x14ac:dyDescent="0.2">
      <c r="A524" s="79" t="s">
        <v>621</v>
      </c>
      <c r="B524" s="80" t="s">
        <v>536</v>
      </c>
      <c r="C524" s="81" t="s">
        <v>1202</v>
      </c>
      <c r="D524" s="82">
        <v>847218.41999999993</v>
      </c>
      <c r="E524" s="82" t="s">
        <v>44</v>
      </c>
      <c r="F524" s="83">
        <v>847218.41999999993</v>
      </c>
      <c r="G524" s="84"/>
    </row>
    <row r="525" spans="1:7" x14ac:dyDescent="0.2">
      <c r="A525" s="79" t="s">
        <v>562</v>
      </c>
      <c r="B525" s="80" t="s">
        <v>536</v>
      </c>
      <c r="C525" s="81" t="s">
        <v>1203</v>
      </c>
      <c r="D525" s="82">
        <v>440000</v>
      </c>
      <c r="E525" s="82" t="s">
        <v>44</v>
      </c>
      <c r="F525" s="83">
        <v>440000</v>
      </c>
      <c r="G525" s="84"/>
    </row>
    <row r="526" spans="1:7" ht="24" x14ac:dyDescent="0.2">
      <c r="A526" s="79" t="s">
        <v>1100</v>
      </c>
      <c r="B526" s="80" t="s">
        <v>536</v>
      </c>
      <c r="C526" s="81" t="s">
        <v>1204</v>
      </c>
      <c r="D526" s="82">
        <v>440000</v>
      </c>
      <c r="E526" s="82" t="s">
        <v>44</v>
      </c>
      <c r="F526" s="83">
        <v>440000</v>
      </c>
      <c r="G526" s="84"/>
    </row>
    <row r="527" spans="1:7" ht="24" x14ac:dyDescent="0.2">
      <c r="A527" s="79" t="s">
        <v>1205</v>
      </c>
      <c r="B527" s="80" t="s">
        <v>536</v>
      </c>
      <c r="C527" s="81" t="s">
        <v>1206</v>
      </c>
      <c r="D527" s="82">
        <v>440000</v>
      </c>
      <c r="E527" s="82" t="s">
        <v>44</v>
      </c>
      <c r="F527" s="83">
        <v>440000</v>
      </c>
      <c r="G527" s="84"/>
    </row>
    <row r="528" spans="1:7" ht="24" x14ac:dyDescent="0.2">
      <c r="A528" s="79" t="s">
        <v>872</v>
      </c>
      <c r="B528" s="80" t="s">
        <v>536</v>
      </c>
      <c r="C528" s="81" t="s">
        <v>1207</v>
      </c>
      <c r="D528" s="82">
        <v>440000</v>
      </c>
      <c r="E528" s="82" t="s">
        <v>44</v>
      </c>
      <c r="F528" s="83">
        <v>440000</v>
      </c>
      <c r="G528" s="84"/>
    </row>
    <row r="529" spans="1:7" ht="48" x14ac:dyDescent="0.2">
      <c r="A529" s="79" t="s">
        <v>874</v>
      </c>
      <c r="B529" s="80" t="s">
        <v>536</v>
      </c>
      <c r="C529" s="81" t="s">
        <v>1208</v>
      </c>
      <c r="D529" s="82">
        <v>440000</v>
      </c>
      <c r="E529" s="82" t="s">
        <v>44</v>
      </c>
      <c r="F529" s="83">
        <v>440000</v>
      </c>
      <c r="G529" s="84"/>
    </row>
    <row r="530" spans="1:7" ht="24" x14ac:dyDescent="0.2">
      <c r="A530" s="79" t="s">
        <v>1209</v>
      </c>
      <c r="B530" s="80" t="s">
        <v>536</v>
      </c>
      <c r="C530" s="81" t="s">
        <v>1210</v>
      </c>
      <c r="D530" s="82">
        <v>440000</v>
      </c>
      <c r="E530" s="82" t="s">
        <v>44</v>
      </c>
      <c r="F530" s="83">
        <v>440000</v>
      </c>
      <c r="G530" s="84"/>
    </row>
    <row r="531" spans="1:7" x14ac:dyDescent="0.2">
      <c r="A531" s="79" t="s">
        <v>623</v>
      </c>
      <c r="B531" s="80" t="s">
        <v>536</v>
      </c>
      <c r="C531" s="81" t="s">
        <v>1211</v>
      </c>
      <c r="D531" s="82">
        <v>407218.42</v>
      </c>
      <c r="E531" s="82" t="s">
        <v>44</v>
      </c>
      <c r="F531" s="83">
        <v>407218.42</v>
      </c>
      <c r="G531" s="84"/>
    </row>
    <row r="532" spans="1:7" ht="24" x14ac:dyDescent="0.2">
      <c r="A532" s="79" t="s">
        <v>1212</v>
      </c>
      <c r="B532" s="80" t="s">
        <v>536</v>
      </c>
      <c r="C532" s="81" t="s">
        <v>1213</v>
      </c>
      <c r="D532" s="82">
        <v>407218.42</v>
      </c>
      <c r="E532" s="82" t="s">
        <v>44</v>
      </c>
      <c r="F532" s="83">
        <v>407218.42</v>
      </c>
      <c r="G532" s="84"/>
    </row>
    <row r="533" spans="1:7" ht="36" x14ac:dyDescent="0.2">
      <c r="A533" s="79" t="s">
        <v>1214</v>
      </c>
      <c r="B533" s="80" t="s">
        <v>536</v>
      </c>
      <c r="C533" s="81" t="s">
        <v>1215</v>
      </c>
      <c r="D533" s="82">
        <v>407218.42</v>
      </c>
      <c r="E533" s="82" t="s">
        <v>44</v>
      </c>
      <c r="F533" s="83">
        <v>407218.42</v>
      </c>
      <c r="G533" s="84"/>
    </row>
    <row r="534" spans="1:7" ht="24" x14ac:dyDescent="0.2">
      <c r="A534" s="79" t="s">
        <v>568</v>
      </c>
      <c r="B534" s="80" t="s">
        <v>536</v>
      </c>
      <c r="C534" s="81" t="s">
        <v>1216</v>
      </c>
      <c r="D534" s="82">
        <v>407218.42</v>
      </c>
      <c r="E534" s="82" t="s">
        <v>44</v>
      </c>
      <c r="F534" s="83">
        <v>407218.42</v>
      </c>
      <c r="G534" s="84"/>
    </row>
    <row r="535" spans="1:7" ht="24" x14ac:dyDescent="0.2">
      <c r="A535" s="79" t="s">
        <v>570</v>
      </c>
      <c r="B535" s="80" t="s">
        <v>536</v>
      </c>
      <c r="C535" s="81" t="s">
        <v>1217</v>
      </c>
      <c r="D535" s="82">
        <v>407218.42</v>
      </c>
      <c r="E535" s="82" t="s">
        <v>44</v>
      </c>
      <c r="F535" s="83">
        <v>407218.42</v>
      </c>
      <c r="G535" s="84"/>
    </row>
    <row r="536" spans="1:7" x14ac:dyDescent="0.2">
      <c r="A536" s="79" t="s">
        <v>572</v>
      </c>
      <c r="B536" s="80" t="s">
        <v>536</v>
      </c>
      <c r="C536" s="81" t="s">
        <v>1218</v>
      </c>
      <c r="D536" s="82">
        <v>407218.42</v>
      </c>
      <c r="E536" s="82" t="s">
        <v>44</v>
      </c>
      <c r="F536" s="83">
        <v>407218.42</v>
      </c>
      <c r="G536" s="84"/>
    </row>
    <row r="537" spans="1:7" ht="36" x14ac:dyDescent="0.2">
      <c r="A537" s="79" t="s">
        <v>560</v>
      </c>
      <c r="B537" s="80" t="s">
        <v>536</v>
      </c>
      <c r="C537" s="81" t="s">
        <v>1219</v>
      </c>
      <c r="D537" s="82">
        <v>4437700</v>
      </c>
      <c r="E537" s="82" t="s">
        <v>44</v>
      </c>
      <c r="F537" s="83">
        <v>4437700</v>
      </c>
      <c r="G537" s="84"/>
    </row>
    <row r="538" spans="1:7" x14ac:dyDescent="0.2">
      <c r="A538" s="79" t="s">
        <v>562</v>
      </c>
      <c r="B538" s="80" t="s">
        <v>536</v>
      </c>
      <c r="C538" s="81" t="s">
        <v>1220</v>
      </c>
      <c r="D538" s="82">
        <v>4437700</v>
      </c>
      <c r="E538" s="82" t="s">
        <v>44</v>
      </c>
      <c r="F538" s="83">
        <v>4437700</v>
      </c>
      <c r="G538" s="84"/>
    </row>
    <row r="539" spans="1:7" ht="36" x14ac:dyDescent="0.2">
      <c r="A539" s="79" t="s">
        <v>1221</v>
      </c>
      <c r="B539" s="80" t="s">
        <v>536</v>
      </c>
      <c r="C539" s="81" t="s">
        <v>1222</v>
      </c>
      <c r="D539" s="82">
        <v>4437700</v>
      </c>
      <c r="E539" s="82" t="s">
        <v>44</v>
      </c>
      <c r="F539" s="83">
        <v>4437700</v>
      </c>
      <c r="G539" s="84"/>
    </row>
    <row r="540" spans="1:7" ht="24" x14ac:dyDescent="0.2">
      <c r="A540" s="79" t="s">
        <v>1223</v>
      </c>
      <c r="B540" s="80" t="s">
        <v>536</v>
      </c>
      <c r="C540" s="81" t="s">
        <v>1224</v>
      </c>
      <c r="D540" s="82">
        <v>4137700</v>
      </c>
      <c r="E540" s="82" t="s">
        <v>44</v>
      </c>
      <c r="F540" s="83">
        <v>4137700</v>
      </c>
      <c r="G540" s="84"/>
    </row>
    <row r="541" spans="1:7" ht="24" x14ac:dyDescent="0.2">
      <c r="A541" s="79" t="s">
        <v>568</v>
      </c>
      <c r="B541" s="80" t="s">
        <v>536</v>
      </c>
      <c r="C541" s="81" t="s">
        <v>1225</v>
      </c>
      <c r="D541" s="82">
        <v>4137700</v>
      </c>
      <c r="E541" s="82" t="s">
        <v>44</v>
      </c>
      <c r="F541" s="83">
        <v>4137700</v>
      </c>
      <c r="G541" s="84"/>
    </row>
    <row r="542" spans="1:7" ht="24" x14ac:dyDescent="0.2">
      <c r="A542" s="79" t="s">
        <v>570</v>
      </c>
      <c r="B542" s="80" t="s">
        <v>536</v>
      </c>
      <c r="C542" s="81" t="s">
        <v>1226</v>
      </c>
      <c r="D542" s="82">
        <v>4137700</v>
      </c>
      <c r="E542" s="82" t="s">
        <v>44</v>
      </c>
      <c r="F542" s="83">
        <v>4137700</v>
      </c>
      <c r="G542" s="84"/>
    </row>
    <row r="543" spans="1:7" x14ac:dyDescent="0.2">
      <c r="A543" s="79" t="s">
        <v>572</v>
      </c>
      <c r="B543" s="80" t="s">
        <v>536</v>
      </c>
      <c r="C543" s="81" t="s">
        <v>1227</v>
      </c>
      <c r="D543" s="82">
        <v>4137700</v>
      </c>
      <c r="E543" s="82" t="s">
        <v>44</v>
      </c>
      <c r="F543" s="83">
        <v>4137700</v>
      </c>
      <c r="G543" s="84"/>
    </row>
    <row r="544" spans="1:7" ht="36" x14ac:dyDescent="0.2">
      <c r="A544" s="79" t="s">
        <v>1228</v>
      </c>
      <c r="B544" s="80" t="s">
        <v>536</v>
      </c>
      <c r="C544" s="81" t="s">
        <v>1229</v>
      </c>
      <c r="D544" s="82">
        <v>300000</v>
      </c>
      <c r="E544" s="82" t="s">
        <v>44</v>
      </c>
      <c r="F544" s="83">
        <v>300000</v>
      </c>
      <c r="G544" s="84"/>
    </row>
    <row r="545" spans="1:7" ht="24" x14ac:dyDescent="0.2">
      <c r="A545" s="79" t="s">
        <v>568</v>
      </c>
      <c r="B545" s="80" t="s">
        <v>536</v>
      </c>
      <c r="C545" s="81" t="s">
        <v>1230</v>
      </c>
      <c r="D545" s="82">
        <v>300000</v>
      </c>
      <c r="E545" s="82" t="s">
        <v>44</v>
      </c>
      <c r="F545" s="83">
        <v>300000</v>
      </c>
      <c r="G545" s="84"/>
    </row>
    <row r="546" spans="1:7" ht="24" x14ac:dyDescent="0.2">
      <c r="A546" s="79" t="s">
        <v>570</v>
      </c>
      <c r="B546" s="80" t="s">
        <v>536</v>
      </c>
      <c r="C546" s="81" t="s">
        <v>1231</v>
      </c>
      <c r="D546" s="82">
        <v>300000</v>
      </c>
      <c r="E546" s="82" t="s">
        <v>44</v>
      </c>
      <c r="F546" s="83">
        <v>300000</v>
      </c>
      <c r="G546" s="84"/>
    </row>
    <row r="547" spans="1:7" x14ac:dyDescent="0.2">
      <c r="A547" s="79" t="s">
        <v>572</v>
      </c>
      <c r="B547" s="80" t="s">
        <v>536</v>
      </c>
      <c r="C547" s="81" t="s">
        <v>1232</v>
      </c>
      <c r="D547" s="82">
        <v>300000</v>
      </c>
      <c r="E547" s="82" t="s">
        <v>44</v>
      </c>
      <c r="F547" s="83">
        <v>300000</v>
      </c>
      <c r="G547" s="84"/>
    </row>
    <row r="548" spans="1:7" ht="48" x14ac:dyDescent="0.2">
      <c r="A548" s="79" t="s">
        <v>1233</v>
      </c>
      <c r="B548" s="80" t="s">
        <v>536</v>
      </c>
      <c r="C548" s="81" t="s">
        <v>1234</v>
      </c>
      <c r="D548" s="82">
        <v>2981400.0000000005</v>
      </c>
      <c r="E548" s="82">
        <v>50000</v>
      </c>
      <c r="F548" s="83">
        <v>2931400.0000000005</v>
      </c>
      <c r="G548" s="84"/>
    </row>
    <row r="549" spans="1:7" x14ac:dyDescent="0.2">
      <c r="A549" s="79" t="s">
        <v>562</v>
      </c>
      <c r="B549" s="80" t="s">
        <v>536</v>
      </c>
      <c r="C549" s="81" t="s">
        <v>1235</v>
      </c>
      <c r="D549" s="82">
        <v>2981400.0000000005</v>
      </c>
      <c r="E549" s="82">
        <v>50000</v>
      </c>
      <c r="F549" s="83">
        <v>2931400.0000000005</v>
      </c>
      <c r="G549" s="84"/>
    </row>
    <row r="550" spans="1:7" ht="25.5" customHeight="1" x14ac:dyDescent="0.2">
      <c r="A550" s="79" t="s">
        <v>1236</v>
      </c>
      <c r="B550" s="80" t="s">
        <v>536</v>
      </c>
      <c r="C550" s="81" t="s">
        <v>1237</v>
      </c>
      <c r="D550" s="82">
        <v>529388.89</v>
      </c>
      <c r="E550" s="82" t="s">
        <v>44</v>
      </c>
      <c r="F550" s="83">
        <v>529388.89</v>
      </c>
      <c r="G550" s="84"/>
    </row>
    <row r="551" spans="1:7" ht="38.25" customHeight="1" x14ac:dyDescent="0.2">
      <c r="A551" s="79" t="s">
        <v>1238</v>
      </c>
      <c r="B551" s="80" t="s">
        <v>536</v>
      </c>
      <c r="C551" s="81" t="s">
        <v>1239</v>
      </c>
      <c r="D551" s="82">
        <v>300000</v>
      </c>
      <c r="E551" s="82" t="s">
        <v>44</v>
      </c>
      <c r="F551" s="83">
        <v>300000</v>
      </c>
      <c r="G551" s="84"/>
    </row>
    <row r="552" spans="1:7" x14ac:dyDescent="0.2">
      <c r="A552" s="79" t="s">
        <v>593</v>
      </c>
      <c r="B552" s="80" t="s">
        <v>536</v>
      </c>
      <c r="C552" s="81" t="s">
        <v>1240</v>
      </c>
      <c r="D552" s="82">
        <v>300000</v>
      </c>
      <c r="E552" s="82" t="s">
        <v>44</v>
      </c>
      <c r="F552" s="83">
        <v>300000</v>
      </c>
      <c r="G552" s="84"/>
    </row>
    <row r="553" spans="1:7" ht="36" x14ac:dyDescent="0.2">
      <c r="A553" s="79" t="s">
        <v>1091</v>
      </c>
      <c r="B553" s="80" t="s">
        <v>536</v>
      </c>
      <c r="C553" s="81" t="s">
        <v>1241</v>
      </c>
      <c r="D553" s="82">
        <v>300000</v>
      </c>
      <c r="E553" s="82" t="s">
        <v>44</v>
      </c>
      <c r="F553" s="83">
        <v>300000</v>
      </c>
      <c r="G553" s="84"/>
    </row>
    <row r="554" spans="1:7" ht="48" x14ac:dyDescent="0.2">
      <c r="A554" s="79" t="s">
        <v>1093</v>
      </c>
      <c r="B554" s="80" t="s">
        <v>536</v>
      </c>
      <c r="C554" s="81" t="s">
        <v>1242</v>
      </c>
      <c r="D554" s="82">
        <v>300000</v>
      </c>
      <c r="E554" s="82" t="s">
        <v>44</v>
      </c>
      <c r="F554" s="83">
        <v>300000</v>
      </c>
      <c r="G554" s="84"/>
    </row>
    <row r="555" spans="1:7" ht="60" x14ac:dyDescent="0.2">
      <c r="A555" s="79" t="s">
        <v>1243</v>
      </c>
      <c r="B555" s="80" t="s">
        <v>536</v>
      </c>
      <c r="C555" s="81" t="s">
        <v>1244</v>
      </c>
      <c r="D555" s="82">
        <v>229388.89</v>
      </c>
      <c r="E555" s="82" t="s">
        <v>44</v>
      </c>
      <c r="F555" s="83">
        <v>229388.89</v>
      </c>
      <c r="G555" s="84"/>
    </row>
    <row r="556" spans="1:7" x14ac:dyDescent="0.2">
      <c r="A556" s="79" t="s">
        <v>593</v>
      </c>
      <c r="B556" s="80" t="s">
        <v>536</v>
      </c>
      <c r="C556" s="81" t="s">
        <v>1245</v>
      </c>
      <c r="D556" s="82">
        <v>229388.89</v>
      </c>
      <c r="E556" s="82" t="s">
        <v>44</v>
      </c>
      <c r="F556" s="83">
        <v>229388.89</v>
      </c>
      <c r="G556" s="84"/>
    </row>
    <row r="557" spans="1:7" ht="36" x14ac:dyDescent="0.2">
      <c r="A557" s="79" t="s">
        <v>1091</v>
      </c>
      <c r="B557" s="80" t="s">
        <v>536</v>
      </c>
      <c r="C557" s="81" t="s">
        <v>1246</v>
      </c>
      <c r="D557" s="82">
        <v>229388.89</v>
      </c>
      <c r="E557" s="82" t="s">
        <v>44</v>
      </c>
      <c r="F557" s="83">
        <v>229388.89</v>
      </c>
      <c r="G557" s="84"/>
    </row>
    <row r="558" spans="1:7" ht="48" x14ac:dyDescent="0.2">
      <c r="A558" s="79" t="s">
        <v>1093</v>
      </c>
      <c r="B558" s="80" t="s">
        <v>536</v>
      </c>
      <c r="C558" s="81" t="s">
        <v>1247</v>
      </c>
      <c r="D558" s="82">
        <v>229388.89</v>
      </c>
      <c r="E558" s="82" t="s">
        <v>44</v>
      </c>
      <c r="F558" s="83">
        <v>229388.89</v>
      </c>
      <c r="G558" s="84"/>
    </row>
    <row r="559" spans="1:7" ht="36" x14ac:dyDescent="0.2">
      <c r="A559" s="79" t="s">
        <v>1248</v>
      </c>
      <c r="B559" s="80" t="s">
        <v>536</v>
      </c>
      <c r="C559" s="81" t="s">
        <v>1249</v>
      </c>
      <c r="D559" s="82">
        <v>300000</v>
      </c>
      <c r="E559" s="82" t="s">
        <v>44</v>
      </c>
      <c r="F559" s="83">
        <v>300000</v>
      </c>
      <c r="G559" s="84"/>
    </row>
    <row r="560" spans="1:7" ht="30" customHeight="1" x14ac:dyDescent="0.2">
      <c r="A560" s="79" t="s">
        <v>1250</v>
      </c>
      <c r="B560" s="80" t="s">
        <v>536</v>
      </c>
      <c r="C560" s="81" t="s">
        <v>1251</v>
      </c>
      <c r="D560" s="82">
        <v>150000</v>
      </c>
      <c r="E560" s="82" t="s">
        <v>44</v>
      </c>
      <c r="F560" s="83">
        <v>150000</v>
      </c>
      <c r="G560" s="84"/>
    </row>
    <row r="561" spans="1:7" ht="24" x14ac:dyDescent="0.2">
      <c r="A561" s="79" t="s">
        <v>872</v>
      </c>
      <c r="B561" s="80" t="s">
        <v>536</v>
      </c>
      <c r="C561" s="81" t="s">
        <v>1252</v>
      </c>
      <c r="D561" s="82">
        <v>150000</v>
      </c>
      <c r="E561" s="82" t="s">
        <v>44</v>
      </c>
      <c r="F561" s="83">
        <v>150000</v>
      </c>
      <c r="G561" s="84"/>
    </row>
    <row r="562" spans="1:7" ht="48" x14ac:dyDescent="0.2">
      <c r="A562" s="79" t="s">
        <v>874</v>
      </c>
      <c r="B562" s="80" t="s">
        <v>536</v>
      </c>
      <c r="C562" s="81" t="s">
        <v>1253</v>
      </c>
      <c r="D562" s="82">
        <v>150000</v>
      </c>
      <c r="E562" s="82" t="s">
        <v>44</v>
      </c>
      <c r="F562" s="83">
        <v>150000</v>
      </c>
      <c r="G562" s="84"/>
    </row>
    <row r="563" spans="1:7" ht="24" x14ac:dyDescent="0.2">
      <c r="A563" s="79" t="s">
        <v>1209</v>
      </c>
      <c r="B563" s="80" t="s">
        <v>536</v>
      </c>
      <c r="C563" s="81" t="s">
        <v>1254</v>
      </c>
      <c r="D563" s="82">
        <v>150000</v>
      </c>
      <c r="E563" s="82" t="s">
        <v>44</v>
      </c>
      <c r="F563" s="83">
        <v>150000</v>
      </c>
      <c r="G563" s="84"/>
    </row>
    <row r="564" spans="1:7" ht="60" x14ac:dyDescent="0.2">
      <c r="A564" s="79" t="s">
        <v>1255</v>
      </c>
      <c r="B564" s="80" t="s">
        <v>536</v>
      </c>
      <c r="C564" s="81" t="s">
        <v>1256</v>
      </c>
      <c r="D564" s="82">
        <v>150000</v>
      </c>
      <c r="E564" s="82" t="s">
        <v>44</v>
      </c>
      <c r="F564" s="83">
        <v>150000</v>
      </c>
      <c r="G564" s="84"/>
    </row>
    <row r="565" spans="1:7" ht="24" x14ac:dyDescent="0.2">
      <c r="A565" s="79" t="s">
        <v>872</v>
      </c>
      <c r="B565" s="80" t="s">
        <v>536</v>
      </c>
      <c r="C565" s="81" t="s">
        <v>1257</v>
      </c>
      <c r="D565" s="82">
        <v>150000</v>
      </c>
      <c r="E565" s="82" t="s">
        <v>44</v>
      </c>
      <c r="F565" s="83">
        <v>150000</v>
      </c>
      <c r="G565" s="84"/>
    </row>
    <row r="566" spans="1:7" ht="48" x14ac:dyDescent="0.2">
      <c r="A566" s="79" t="s">
        <v>874</v>
      </c>
      <c r="B566" s="80" t="s">
        <v>536</v>
      </c>
      <c r="C566" s="81" t="s">
        <v>1258</v>
      </c>
      <c r="D566" s="82">
        <v>150000</v>
      </c>
      <c r="E566" s="82" t="s">
        <v>44</v>
      </c>
      <c r="F566" s="83">
        <v>150000</v>
      </c>
      <c r="G566" s="84"/>
    </row>
    <row r="567" spans="1:7" ht="24" x14ac:dyDescent="0.2">
      <c r="A567" s="79" t="s">
        <v>1209</v>
      </c>
      <c r="B567" s="80" t="s">
        <v>536</v>
      </c>
      <c r="C567" s="81" t="s">
        <v>1259</v>
      </c>
      <c r="D567" s="82">
        <v>150000</v>
      </c>
      <c r="E567" s="82" t="s">
        <v>44</v>
      </c>
      <c r="F567" s="83">
        <v>150000</v>
      </c>
      <c r="G567" s="84"/>
    </row>
    <row r="568" spans="1:7" ht="36" x14ac:dyDescent="0.2">
      <c r="A568" s="79" t="s">
        <v>1260</v>
      </c>
      <c r="B568" s="80" t="s">
        <v>536</v>
      </c>
      <c r="C568" s="81" t="s">
        <v>1261</v>
      </c>
      <c r="D568" s="82">
        <v>1781111.11</v>
      </c>
      <c r="E568" s="82" t="s">
        <v>44</v>
      </c>
      <c r="F568" s="83">
        <v>1781111.11</v>
      </c>
      <c r="G568" s="84"/>
    </row>
    <row r="569" spans="1:7" ht="48" x14ac:dyDescent="0.2">
      <c r="A569" s="79" t="s">
        <v>1262</v>
      </c>
      <c r="B569" s="80" t="s">
        <v>536</v>
      </c>
      <c r="C569" s="81" t="s">
        <v>1263</v>
      </c>
      <c r="D569" s="82">
        <v>200000</v>
      </c>
      <c r="E569" s="82" t="s">
        <v>44</v>
      </c>
      <c r="F569" s="83">
        <v>200000</v>
      </c>
      <c r="G569" s="84"/>
    </row>
    <row r="570" spans="1:7" x14ac:dyDescent="0.2">
      <c r="A570" s="79" t="s">
        <v>1022</v>
      </c>
      <c r="B570" s="80" t="s">
        <v>536</v>
      </c>
      <c r="C570" s="81" t="s">
        <v>1264</v>
      </c>
      <c r="D570" s="82">
        <v>200000</v>
      </c>
      <c r="E570" s="82" t="s">
        <v>44</v>
      </c>
      <c r="F570" s="83">
        <v>200000</v>
      </c>
      <c r="G570" s="84"/>
    </row>
    <row r="571" spans="1:7" x14ac:dyDescent="0.2">
      <c r="A571" s="79" t="s">
        <v>503</v>
      </c>
      <c r="B571" s="80" t="s">
        <v>536</v>
      </c>
      <c r="C571" s="81" t="s">
        <v>1265</v>
      </c>
      <c r="D571" s="82">
        <v>200000</v>
      </c>
      <c r="E571" s="82" t="s">
        <v>44</v>
      </c>
      <c r="F571" s="83">
        <v>200000</v>
      </c>
      <c r="G571" s="84"/>
    </row>
    <row r="572" spans="1:7" ht="48" x14ac:dyDescent="0.2">
      <c r="A572" s="79" t="s">
        <v>1266</v>
      </c>
      <c r="B572" s="80" t="s">
        <v>536</v>
      </c>
      <c r="C572" s="81" t="s">
        <v>1267</v>
      </c>
      <c r="D572" s="82">
        <v>1581111.11</v>
      </c>
      <c r="E572" s="82" t="s">
        <v>44</v>
      </c>
      <c r="F572" s="83">
        <v>1581111.11</v>
      </c>
      <c r="G572" s="84"/>
    </row>
    <row r="573" spans="1:7" x14ac:dyDescent="0.2">
      <c r="A573" s="79" t="s">
        <v>593</v>
      </c>
      <c r="B573" s="80" t="s">
        <v>536</v>
      </c>
      <c r="C573" s="81" t="s">
        <v>1268</v>
      </c>
      <c r="D573" s="82">
        <v>1581111.11</v>
      </c>
      <c r="E573" s="82" t="s">
        <v>44</v>
      </c>
      <c r="F573" s="83">
        <v>1581111.11</v>
      </c>
      <c r="G573" s="84"/>
    </row>
    <row r="574" spans="1:7" ht="36" x14ac:dyDescent="0.2">
      <c r="A574" s="79" t="s">
        <v>1091</v>
      </c>
      <c r="B574" s="80" t="s">
        <v>536</v>
      </c>
      <c r="C574" s="81" t="s">
        <v>1269</v>
      </c>
      <c r="D574" s="82">
        <v>1581111.11</v>
      </c>
      <c r="E574" s="82" t="s">
        <v>44</v>
      </c>
      <c r="F574" s="83">
        <v>1581111.11</v>
      </c>
      <c r="G574" s="84"/>
    </row>
    <row r="575" spans="1:7" ht="48" x14ac:dyDescent="0.2">
      <c r="A575" s="79" t="s">
        <v>1093</v>
      </c>
      <c r="B575" s="80" t="s">
        <v>536</v>
      </c>
      <c r="C575" s="81" t="s">
        <v>1270</v>
      </c>
      <c r="D575" s="82">
        <v>1581111.11</v>
      </c>
      <c r="E575" s="82" t="s">
        <v>44</v>
      </c>
      <c r="F575" s="83">
        <v>1581111.11</v>
      </c>
      <c r="G575" s="84"/>
    </row>
    <row r="576" spans="1:7" ht="48" x14ac:dyDescent="0.2">
      <c r="A576" s="79" t="s">
        <v>1271</v>
      </c>
      <c r="B576" s="80" t="s">
        <v>536</v>
      </c>
      <c r="C576" s="81" t="s">
        <v>1272</v>
      </c>
      <c r="D576" s="82">
        <v>370900</v>
      </c>
      <c r="E576" s="82">
        <v>50000</v>
      </c>
      <c r="F576" s="83">
        <v>320900</v>
      </c>
      <c r="G576" s="84"/>
    </row>
    <row r="577" spans="1:7" ht="48" x14ac:dyDescent="0.2">
      <c r="A577" s="79" t="s">
        <v>1273</v>
      </c>
      <c r="B577" s="80" t="s">
        <v>536</v>
      </c>
      <c r="C577" s="81" t="s">
        <v>1274</v>
      </c>
      <c r="D577" s="82">
        <v>204900</v>
      </c>
      <c r="E577" s="82" t="s">
        <v>44</v>
      </c>
      <c r="F577" s="83">
        <v>204900</v>
      </c>
      <c r="G577" s="84"/>
    </row>
    <row r="578" spans="1:7" ht="24" x14ac:dyDescent="0.2">
      <c r="A578" s="79" t="s">
        <v>568</v>
      </c>
      <c r="B578" s="80" t="s">
        <v>536</v>
      </c>
      <c r="C578" s="81" t="s">
        <v>1275</v>
      </c>
      <c r="D578" s="82">
        <v>204900</v>
      </c>
      <c r="E578" s="82" t="s">
        <v>44</v>
      </c>
      <c r="F578" s="83">
        <v>204900</v>
      </c>
      <c r="G578" s="84"/>
    </row>
    <row r="579" spans="1:7" ht="24" x14ac:dyDescent="0.2">
      <c r="A579" s="79" t="s">
        <v>570</v>
      </c>
      <c r="B579" s="80" t="s">
        <v>536</v>
      </c>
      <c r="C579" s="81" t="s">
        <v>1276</v>
      </c>
      <c r="D579" s="82">
        <v>204900</v>
      </c>
      <c r="E579" s="82" t="s">
        <v>44</v>
      </c>
      <c r="F579" s="83">
        <v>204900</v>
      </c>
      <c r="G579" s="84"/>
    </row>
    <row r="580" spans="1:7" x14ac:dyDescent="0.2">
      <c r="A580" s="79" t="s">
        <v>572</v>
      </c>
      <c r="B580" s="80" t="s">
        <v>536</v>
      </c>
      <c r="C580" s="81" t="s">
        <v>1277</v>
      </c>
      <c r="D580" s="82">
        <v>204900</v>
      </c>
      <c r="E580" s="82" t="s">
        <v>44</v>
      </c>
      <c r="F580" s="83">
        <v>204900</v>
      </c>
      <c r="G580" s="84"/>
    </row>
    <row r="581" spans="1:7" ht="24" x14ac:dyDescent="0.2">
      <c r="A581" s="79" t="s">
        <v>1278</v>
      </c>
      <c r="B581" s="80" t="s">
        <v>536</v>
      </c>
      <c r="C581" s="81" t="s">
        <v>1279</v>
      </c>
      <c r="D581" s="82">
        <v>50000</v>
      </c>
      <c r="E581" s="82">
        <v>50000</v>
      </c>
      <c r="F581" s="83" t="s">
        <v>44</v>
      </c>
      <c r="G581" s="84"/>
    </row>
    <row r="582" spans="1:7" ht="24" x14ac:dyDescent="0.2">
      <c r="A582" s="79" t="s">
        <v>568</v>
      </c>
      <c r="B582" s="80" t="s">
        <v>536</v>
      </c>
      <c r="C582" s="81" t="s">
        <v>1280</v>
      </c>
      <c r="D582" s="82">
        <v>50000</v>
      </c>
      <c r="E582" s="82">
        <v>50000</v>
      </c>
      <c r="F582" s="83" t="s">
        <v>44</v>
      </c>
      <c r="G582" s="84"/>
    </row>
    <row r="583" spans="1:7" ht="24" x14ac:dyDescent="0.2">
      <c r="A583" s="79" t="s">
        <v>570</v>
      </c>
      <c r="B583" s="80" t="s">
        <v>536</v>
      </c>
      <c r="C583" s="81" t="s">
        <v>1281</v>
      </c>
      <c r="D583" s="82">
        <v>50000</v>
      </c>
      <c r="E583" s="82">
        <v>50000</v>
      </c>
      <c r="F583" s="83" t="s">
        <v>44</v>
      </c>
      <c r="G583" s="84"/>
    </row>
    <row r="584" spans="1:7" x14ac:dyDescent="0.2">
      <c r="A584" s="79" t="s">
        <v>572</v>
      </c>
      <c r="B584" s="80" t="s">
        <v>536</v>
      </c>
      <c r="C584" s="81" t="s">
        <v>1282</v>
      </c>
      <c r="D584" s="82">
        <v>50000</v>
      </c>
      <c r="E584" s="82">
        <v>50000</v>
      </c>
      <c r="F584" s="83" t="s">
        <v>44</v>
      </c>
      <c r="G584" s="84"/>
    </row>
    <row r="585" spans="1:7" ht="36" x14ac:dyDescent="0.2">
      <c r="A585" s="79" t="s">
        <v>1283</v>
      </c>
      <c r="B585" s="80" t="s">
        <v>536</v>
      </c>
      <c r="C585" s="81" t="s">
        <v>1284</v>
      </c>
      <c r="D585" s="82">
        <v>46000</v>
      </c>
      <c r="E585" s="82" t="s">
        <v>44</v>
      </c>
      <c r="F585" s="83">
        <v>46000</v>
      </c>
      <c r="G585" s="84"/>
    </row>
    <row r="586" spans="1:7" ht="24" x14ac:dyDescent="0.2">
      <c r="A586" s="79" t="s">
        <v>568</v>
      </c>
      <c r="B586" s="80" t="s">
        <v>536</v>
      </c>
      <c r="C586" s="81" t="s">
        <v>1285</v>
      </c>
      <c r="D586" s="82">
        <v>46000</v>
      </c>
      <c r="E586" s="82" t="s">
        <v>44</v>
      </c>
      <c r="F586" s="83">
        <v>46000</v>
      </c>
      <c r="G586" s="84"/>
    </row>
    <row r="587" spans="1:7" ht="24" x14ac:dyDescent="0.2">
      <c r="A587" s="79" t="s">
        <v>570</v>
      </c>
      <c r="B587" s="80" t="s">
        <v>536</v>
      </c>
      <c r="C587" s="81" t="s">
        <v>1286</v>
      </c>
      <c r="D587" s="82">
        <v>46000</v>
      </c>
      <c r="E587" s="82" t="s">
        <v>44</v>
      </c>
      <c r="F587" s="83">
        <v>46000</v>
      </c>
      <c r="G587" s="84"/>
    </row>
    <row r="588" spans="1:7" x14ac:dyDescent="0.2">
      <c r="A588" s="79" t="s">
        <v>572</v>
      </c>
      <c r="B588" s="80" t="s">
        <v>536</v>
      </c>
      <c r="C588" s="81" t="s">
        <v>1287</v>
      </c>
      <c r="D588" s="82">
        <v>46000</v>
      </c>
      <c r="E588" s="82" t="s">
        <v>44</v>
      </c>
      <c r="F588" s="83">
        <v>46000</v>
      </c>
      <c r="G588" s="84"/>
    </row>
    <row r="589" spans="1:7" ht="36" x14ac:dyDescent="0.2">
      <c r="A589" s="79" t="s">
        <v>1288</v>
      </c>
      <c r="B589" s="80" t="s">
        <v>536</v>
      </c>
      <c r="C589" s="81" t="s">
        <v>1289</v>
      </c>
      <c r="D589" s="82">
        <v>70000</v>
      </c>
      <c r="E589" s="82" t="s">
        <v>44</v>
      </c>
      <c r="F589" s="83">
        <v>70000</v>
      </c>
      <c r="G589" s="84"/>
    </row>
    <row r="590" spans="1:7" ht="24" x14ac:dyDescent="0.2">
      <c r="A590" s="79" t="s">
        <v>568</v>
      </c>
      <c r="B590" s="80" t="s">
        <v>536</v>
      </c>
      <c r="C590" s="81" t="s">
        <v>1290</v>
      </c>
      <c r="D590" s="82">
        <v>70000</v>
      </c>
      <c r="E590" s="82" t="s">
        <v>44</v>
      </c>
      <c r="F590" s="83">
        <v>70000</v>
      </c>
      <c r="G590" s="84"/>
    </row>
    <row r="591" spans="1:7" ht="24" x14ac:dyDescent="0.2">
      <c r="A591" s="79" t="s">
        <v>570</v>
      </c>
      <c r="B591" s="80" t="s">
        <v>536</v>
      </c>
      <c r="C591" s="81" t="s">
        <v>1291</v>
      </c>
      <c r="D591" s="82">
        <v>70000</v>
      </c>
      <c r="E591" s="82" t="s">
        <v>44</v>
      </c>
      <c r="F591" s="83">
        <v>70000</v>
      </c>
      <c r="G591" s="84"/>
    </row>
    <row r="592" spans="1:7" x14ac:dyDescent="0.2">
      <c r="A592" s="79" t="s">
        <v>572</v>
      </c>
      <c r="B592" s="80" t="s">
        <v>536</v>
      </c>
      <c r="C592" s="81" t="s">
        <v>1292</v>
      </c>
      <c r="D592" s="82">
        <v>70000</v>
      </c>
      <c r="E592" s="82" t="s">
        <v>44</v>
      </c>
      <c r="F592" s="83">
        <v>70000</v>
      </c>
      <c r="G592" s="84"/>
    </row>
    <row r="593" spans="1:7" ht="24" x14ac:dyDescent="0.2">
      <c r="A593" s="79" t="s">
        <v>726</v>
      </c>
      <c r="B593" s="80" t="s">
        <v>536</v>
      </c>
      <c r="C593" s="81" t="s">
        <v>1293</v>
      </c>
      <c r="D593" s="82">
        <v>645216.43999999994</v>
      </c>
      <c r="E593" s="82">
        <v>247582.28</v>
      </c>
      <c r="F593" s="83">
        <v>397634.16</v>
      </c>
      <c r="G593" s="84"/>
    </row>
    <row r="594" spans="1:7" x14ac:dyDescent="0.2">
      <c r="A594" s="79" t="s">
        <v>544</v>
      </c>
      <c r="B594" s="80" t="s">
        <v>536</v>
      </c>
      <c r="C594" s="81" t="s">
        <v>1294</v>
      </c>
      <c r="D594" s="82">
        <v>645216.43999999994</v>
      </c>
      <c r="E594" s="82">
        <v>247582.28</v>
      </c>
      <c r="F594" s="83">
        <v>397634.16</v>
      </c>
      <c r="G594" s="84"/>
    </row>
    <row r="595" spans="1:7" x14ac:dyDescent="0.2">
      <c r="A595" s="79" t="s">
        <v>544</v>
      </c>
      <c r="B595" s="80" t="s">
        <v>536</v>
      </c>
      <c r="C595" s="81" t="s">
        <v>1295</v>
      </c>
      <c r="D595" s="82">
        <v>645216.43999999994</v>
      </c>
      <c r="E595" s="82">
        <v>247582.28</v>
      </c>
      <c r="F595" s="83">
        <v>397634.16</v>
      </c>
      <c r="G595" s="84"/>
    </row>
    <row r="596" spans="1:7" ht="24" x14ac:dyDescent="0.2">
      <c r="A596" s="79" t="s">
        <v>1296</v>
      </c>
      <c r="B596" s="80" t="s">
        <v>536</v>
      </c>
      <c r="C596" s="81" t="s">
        <v>1297</v>
      </c>
      <c r="D596" s="82">
        <v>645216.43999999994</v>
      </c>
      <c r="E596" s="82">
        <v>247582.28</v>
      </c>
      <c r="F596" s="83">
        <v>397634.16</v>
      </c>
      <c r="G596" s="84"/>
    </row>
    <row r="597" spans="1:7" ht="24" x14ac:dyDescent="0.2">
      <c r="A597" s="79" t="s">
        <v>568</v>
      </c>
      <c r="B597" s="80" t="s">
        <v>536</v>
      </c>
      <c r="C597" s="81" t="s">
        <v>1298</v>
      </c>
      <c r="D597" s="82">
        <v>645216.43999999994</v>
      </c>
      <c r="E597" s="82">
        <v>247582.28</v>
      </c>
      <c r="F597" s="83">
        <v>397634.16</v>
      </c>
      <c r="G597" s="84"/>
    </row>
    <row r="598" spans="1:7" ht="24" x14ac:dyDescent="0.2">
      <c r="A598" s="79" t="s">
        <v>570</v>
      </c>
      <c r="B598" s="80" t="s">
        <v>536</v>
      </c>
      <c r="C598" s="81" t="s">
        <v>1299</v>
      </c>
      <c r="D598" s="82">
        <v>645216.43999999994</v>
      </c>
      <c r="E598" s="82">
        <v>247582.28</v>
      </c>
      <c r="F598" s="83">
        <v>397634.16</v>
      </c>
      <c r="G598" s="84"/>
    </row>
    <row r="599" spans="1:7" x14ac:dyDescent="0.2">
      <c r="A599" s="79" t="s">
        <v>572</v>
      </c>
      <c r="B599" s="80" t="s">
        <v>536</v>
      </c>
      <c r="C599" s="81" t="s">
        <v>1300</v>
      </c>
      <c r="D599" s="82">
        <v>645216.43999999994</v>
      </c>
      <c r="E599" s="82">
        <v>247582.28</v>
      </c>
      <c r="F599" s="83">
        <v>397634.16</v>
      </c>
      <c r="G599" s="84"/>
    </row>
    <row r="600" spans="1:7" s="68" customFormat="1" x14ac:dyDescent="0.2">
      <c r="A600" s="73" t="s">
        <v>1301</v>
      </c>
      <c r="B600" s="74" t="s">
        <v>536</v>
      </c>
      <c r="C600" s="75" t="s">
        <v>1302</v>
      </c>
      <c r="D600" s="76">
        <v>76555428.040000007</v>
      </c>
      <c r="E600" s="76">
        <v>15191424.500000002</v>
      </c>
      <c r="F600" s="77">
        <v>61364003.539999999</v>
      </c>
      <c r="G600" s="78"/>
    </row>
    <row r="601" spans="1:7" s="68" customFormat="1" x14ac:dyDescent="0.2">
      <c r="A601" s="73" t="s">
        <v>1303</v>
      </c>
      <c r="B601" s="74" t="s">
        <v>536</v>
      </c>
      <c r="C601" s="75" t="s">
        <v>1304</v>
      </c>
      <c r="D601" s="76">
        <v>8528000</v>
      </c>
      <c r="E601" s="76">
        <v>490488.85</v>
      </c>
      <c r="F601" s="77">
        <v>8037511.1500000004</v>
      </c>
      <c r="G601" s="78"/>
    </row>
    <row r="602" spans="1:7" ht="24" x14ac:dyDescent="0.2">
      <c r="A602" s="79" t="s">
        <v>726</v>
      </c>
      <c r="B602" s="80" t="s">
        <v>536</v>
      </c>
      <c r="C602" s="81" t="s">
        <v>1305</v>
      </c>
      <c r="D602" s="82">
        <v>8528000</v>
      </c>
      <c r="E602" s="82">
        <v>490488.85</v>
      </c>
      <c r="F602" s="83">
        <v>8037511.1500000004</v>
      </c>
      <c r="G602" s="84"/>
    </row>
    <row r="603" spans="1:7" x14ac:dyDescent="0.2">
      <c r="A603" s="79" t="s">
        <v>544</v>
      </c>
      <c r="B603" s="80" t="s">
        <v>536</v>
      </c>
      <c r="C603" s="81" t="s">
        <v>1306</v>
      </c>
      <c r="D603" s="82">
        <v>8528000</v>
      </c>
      <c r="E603" s="82">
        <v>490488.85</v>
      </c>
      <c r="F603" s="83">
        <v>8037511.1500000004</v>
      </c>
      <c r="G603" s="84"/>
    </row>
    <row r="604" spans="1:7" x14ac:dyDescent="0.2">
      <c r="A604" s="79" t="s">
        <v>544</v>
      </c>
      <c r="B604" s="80" t="s">
        <v>536</v>
      </c>
      <c r="C604" s="81" t="s">
        <v>1307</v>
      </c>
      <c r="D604" s="82">
        <v>8528000</v>
      </c>
      <c r="E604" s="82">
        <v>490488.85</v>
      </c>
      <c r="F604" s="83">
        <v>8037511.1500000004</v>
      </c>
      <c r="G604" s="84"/>
    </row>
    <row r="605" spans="1:7" ht="36" x14ac:dyDescent="0.2">
      <c r="A605" s="79" t="s">
        <v>1308</v>
      </c>
      <c r="B605" s="80" t="s">
        <v>536</v>
      </c>
      <c r="C605" s="81" t="s">
        <v>1309</v>
      </c>
      <c r="D605" s="82">
        <v>1600000</v>
      </c>
      <c r="E605" s="82">
        <v>479448.85</v>
      </c>
      <c r="F605" s="83">
        <v>1120551.1499999999</v>
      </c>
      <c r="G605" s="84"/>
    </row>
    <row r="606" spans="1:7" ht="24" x14ac:dyDescent="0.2">
      <c r="A606" s="79" t="s">
        <v>568</v>
      </c>
      <c r="B606" s="80" t="s">
        <v>536</v>
      </c>
      <c r="C606" s="81" t="s">
        <v>1310</v>
      </c>
      <c r="D606" s="82">
        <v>1600000</v>
      </c>
      <c r="E606" s="82">
        <v>479448.85</v>
      </c>
      <c r="F606" s="83">
        <v>1120551.1499999999</v>
      </c>
      <c r="G606" s="84"/>
    </row>
    <row r="607" spans="1:7" ht="24" x14ac:dyDescent="0.2">
      <c r="A607" s="79" t="s">
        <v>570</v>
      </c>
      <c r="B607" s="80" t="s">
        <v>536</v>
      </c>
      <c r="C607" s="81" t="s">
        <v>1311</v>
      </c>
      <c r="D607" s="82">
        <v>1600000</v>
      </c>
      <c r="E607" s="82">
        <v>479448.85</v>
      </c>
      <c r="F607" s="83">
        <v>1120551.1499999999</v>
      </c>
      <c r="G607" s="84"/>
    </row>
    <row r="608" spans="1:7" x14ac:dyDescent="0.2">
      <c r="A608" s="79" t="s">
        <v>572</v>
      </c>
      <c r="B608" s="80" t="s">
        <v>536</v>
      </c>
      <c r="C608" s="81" t="s">
        <v>1312</v>
      </c>
      <c r="D608" s="82">
        <v>1600000</v>
      </c>
      <c r="E608" s="82">
        <v>479448.85</v>
      </c>
      <c r="F608" s="83">
        <v>1120551.1499999999</v>
      </c>
      <c r="G608" s="84"/>
    </row>
    <row r="609" spans="1:7" ht="24" x14ac:dyDescent="0.2">
      <c r="A609" s="79" t="s">
        <v>1313</v>
      </c>
      <c r="B609" s="80" t="s">
        <v>536</v>
      </c>
      <c r="C609" s="81" t="s">
        <v>1314</v>
      </c>
      <c r="D609" s="82">
        <v>28000</v>
      </c>
      <c r="E609" s="82">
        <v>11040</v>
      </c>
      <c r="F609" s="83">
        <v>16960</v>
      </c>
      <c r="G609" s="84"/>
    </row>
    <row r="610" spans="1:7" ht="24" x14ac:dyDescent="0.2">
      <c r="A610" s="79" t="s">
        <v>568</v>
      </c>
      <c r="B610" s="80" t="s">
        <v>536</v>
      </c>
      <c r="C610" s="81" t="s">
        <v>1315</v>
      </c>
      <c r="D610" s="82">
        <v>28000</v>
      </c>
      <c r="E610" s="82">
        <v>11040</v>
      </c>
      <c r="F610" s="83">
        <v>16960</v>
      </c>
      <c r="G610" s="84"/>
    </row>
    <row r="611" spans="1:7" ht="24" x14ac:dyDescent="0.2">
      <c r="A611" s="79" t="s">
        <v>570</v>
      </c>
      <c r="B611" s="80" t="s">
        <v>536</v>
      </c>
      <c r="C611" s="81" t="s">
        <v>1316</v>
      </c>
      <c r="D611" s="82">
        <v>28000</v>
      </c>
      <c r="E611" s="82">
        <v>11040</v>
      </c>
      <c r="F611" s="83">
        <v>16960</v>
      </c>
      <c r="G611" s="84"/>
    </row>
    <row r="612" spans="1:7" x14ac:dyDescent="0.2">
      <c r="A612" s="79" t="s">
        <v>572</v>
      </c>
      <c r="B612" s="80" t="s">
        <v>536</v>
      </c>
      <c r="C612" s="81" t="s">
        <v>1317</v>
      </c>
      <c r="D612" s="82">
        <v>28000</v>
      </c>
      <c r="E612" s="82">
        <v>11040</v>
      </c>
      <c r="F612" s="83">
        <v>16960</v>
      </c>
      <c r="G612" s="84"/>
    </row>
    <row r="613" spans="1:7" ht="36" x14ac:dyDescent="0.2">
      <c r="A613" s="79" t="s">
        <v>2195</v>
      </c>
      <c r="B613" s="80" t="s">
        <v>536</v>
      </c>
      <c r="C613" s="81" t="s">
        <v>1318</v>
      </c>
      <c r="D613" s="82">
        <v>6900000</v>
      </c>
      <c r="E613" s="82" t="s">
        <v>44</v>
      </c>
      <c r="F613" s="83">
        <v>6900000</v>
      </c>
      <c r="G613" s="84"/>
    </row>
    <row r="614" spans="1:7" x14ac:dyDescent="0.2">
      <c r="A614" s="79" t="s">
        <v>1022</v>
      </c>
      <c r="B614" s="80" t="s">
        <v>536</v>
      </c>
      <c r="C614" s="81" t="s">
        <v>1319</v>
      </c>
      <c r="D614" s="82">
        <v>6900000</v>
      </c>
      <c r="E614" s="82" t="s">
        <v>44</v>
      </c>
      <c r="F614" s="83">
        <v>6900000</v>
      </c>
      <c r="G614" s="84"/>
    </row>
    <row r="615" spans="1:7" x14ac:dyDescent="0.2">
      <c r="A615" s="79" t="s">
        <v>503</v>
      </c>
      <c r="B615" s="80" t="s">
        <v>536</v>
      </c>
      <c r="C615" s="81" t="s">
        <v>1320</v>
      </c>
      <c r="D615" s="82">
        <v>6900000</v>
      </c>
      <c r="E615" s="82" t="s">
        <v>44</v>
      </c>
      <c r="F615" s="83">
        <v>6900000</v>
      </c>
      <c r="G615" s="84"/>
    </row>
    <row r="616" spans="1:7" s="68" customFormat="1" x14ac:dyDescent="0.2">
      <c r="A616" s="73" t="s">
        <v>1321</v>
      </c>
      <c r="B616" s="74" t="s">
        <v>536</v>
      </c>
      <c r="C616" s="75" t="s">
        <v>1322</v>
      </c>
      <c r="D616" s="76">
        <v>6354950.1800000006</v>
      </c>
      <c r="E616" s="76">
        <v>1488142.6099999999</v>
      </c>
      <c r="F616" s="77">
        <v>4866807.57</v>
      </c>
      <c r="G616" s="78"/>
    </row>
    <row r="617" spans="1:7" ht="60.75" customHeight="1" x14ac:dyDescent="0.2">
      <c r="A617" s="79" t="s">
        <v>1148</v>
      </c>
      <c r="B617" s="80" t="s">
        <v>536</v>
      </c>
      <c r="C617" s="81" t="s">
        <v>1323</v>
      </c>
      <c r="D617" s="82">
        <v>6354950.1799999997</v>
      </c>
      <c r="E617" s="82">
        <v>1488142.6099999999</v>
      </c>
      <c r="F617" s="83">
        <v>4866807.57</v>
      </c>
      <c r="G617" s="84"/>
    </row>
    <row r="618" spans="1:7" x14ac:dyDescent="0.2">
      <c r="A618" s="79" t="s">
        <v>562</v>
      </c>
      <c r="B618" s="80" t="s">
        <v>536</v>
      </c>
      <c r="C618" s="81" t="s">
        <v>1324</v>
      </c>
      <c r="D618" s="82">
        <v>4992335.4400000004</v>
      </c>
      <c r="E618" s="82">
        <v>766142.61</v>
      </c>
      <c r="F618" s="83">
        <v>4226192.83</v>
      </c>
      <c r="G618" s="84"/>
    </row>
    <row r="619" spans="1:7" ht="36" x14ac:dyDescent="0.2">
      <c r="A619" s="79" t="s">
        <v>1325</v>
      </c>
      <c r="B619" s="80" t="s">
        <v>536</v>
      </c>
      <c r="C619" s="81" t="s">
        <v>1326</v>
      </c>
      <c r="D619" s="82">
        <v>4992335.4400000004</v>
      </c>
      <c r="E619" s="82">
        <v>766142.61</v>
      </c>
      <c r="F619" s="83">
        <v>4226192.83</v>
      </c>
      <c r="G619" s="84"/>
    </row>
    <row r="620" spans="1:7" ht="36" x14ac:dyDescent="0.2">
      <c r="A620" s="79" t="s">
        <v>1327</v>
      </c>
      <c r="B620" s="80" t="s">
        <v>536</v>
      </c>
      <c r="C620" s="81" t="s">
        <v>1328</v>
      </c>
      <c r="D620" s="82">
        <v>375015.44</v>
      </c>
      <c r="E620" s="82">
        <v>146566.48000000001</v>
      </c>
      <c r="F620" s="83">
        <v>228448.96</v>
      </c>
      <c r="G620" s="84"/>
    </row>
    <row r="621" spans="1:7" x14ac:dyDescent="0.2">
      <c r="A621" s="79" t="s">
        <v>1022</v>
      </c>
      <c r="B621" s="80" t="s">
        <v>536</v>
      </c>
      <c r="C621" s="81" t="s">
        <v>1329</v>
      </c>
      <c r="D621" s="82">
        <v>375015.44</v>
      </c>
      <c r="E621" s="82">
        <v>146566.48000000001</v>
      </c>
      <c r="F621" s="83">
        <v>228448.96</v>
      </c>
      <c r="G621" s="84"/>
    </row>
    <row r="622" spans="1:7" x14ac:dyDescent="0.2">
      <c r="A622" s="79" t="s">
        <v>503</v>
      </c>
      <c r="B622" s="80" t="s">
        <v>536</v>
      </c>
      <c r="C622" s="81" t="s">
        <v>1330</v>
      </c>
      <c r="D622" s="82">
        <v>375015.44</v>
      </c>
      <c r="E622" s="82">
        <v>146566.48000000001</v>
      </c>
      <c r="F622" s="83">
        <v>228448.96</v>
      </c>
      <c r="G622" s="84"/>
    </row>
    <row r="623" spans="1:7" ht="48" x14ac:dyDescent="0.2">
      <c r="A623" s="79" t="s">
        <v>1331</v>
      </c>
      <c r="B623" s="80" t="s">
        <v>536</v>
      </c>
      <c r="C623" s="81" t="s">
        <v>1332</v>
      </c>
      <c r="D623" s="82">
        <v>4617320</v>
      </c>
      <c r="E623" s="82">
        <v>619576.13</v>
      </c>
      <c r="F623" s="83">
        <v>3997743.87</v>
      </c>
      <c r="G623" s="84"/>
    </row>
    <row r="624" spans="1:7" x14ac:dyDescent="0.2">
      <c r="A624" s="79" t="s">
        <v>1022</v>
      </c>
      <c r="B624" s="80" t="s">
        <v>536</v>
      </c>
      <c r="C624" s="81" t="s">
        <v>1333</v>
      </c>
      <c r="D624" s="82">
        <v>4617320</v>
      </c>
      <c r="E624" s="82">
        <v>619576.13</v>
      </c>
      <c r="F624" s="83">
        <v>3997743.87</v>
      </c>
      <c r="G624" s="84"/>
    </row>
    <row r="625" spans="1:7" x14ac:dyDescent="0.2">
      <c r="A625" s="79" t="s">
        <v>503</v>
      </c>
      <c r="B625" s="80" t="s">
        <v>536</v>
      </c>
      <c r="C625" s="81" t="s">
        <v>1334</v>
      </c>
      <c r="D625" s="82">
        <v>4617320</v>
      </c>
      <c r="E625" s="82">
        <v>619576.13</v>
      </c>
      <c r="F625" s="83">
        <v>3997743.87</v>
      </c>
      <c r="G625" s="84"/>
    </row>
    <row r="626" spans="1:7" x14ac:dyDescent="0.2">
      <c r="A626" s="79" t="s">
        <v>623</v>
      </c>
      <c r="B626" s="80" t="s">
        <v>536</v>
      </c>
      <c r="C626" s="81" t="s">
        <v>1335</v>
      </c>
      <c r="D626" s="82">
        <v>1362614.74</v>
      </c>
      <c r="E626" s="82">
        <v>722000</v>
      </c>
      <c r="F626" s="83">
        <v>640614.74</v>
      </c>
      <c r="G626" s="84"/>
    </row>
    <row r="627" spans="1:7" ht="36" x14ac:dyDescent="0.2">
      <c r="A627" s="79" t="s">
        <v>1336</v>
      </c>
      <c r="B627" s="80" t="s">
        <v>536</v>
      </c>
      <c r="C627" s="81" t="s">
        <v>1337</v>
      </c>
      <c r="D627" s="82">
        <v>1362614.74</v>
      </c>
      <c r="E627" s="82">
        <v>722000</v>
      </c>
      <c r="F627" s="83">
        <v>640614.74</v>
      </c>
      <c r="G627" s="84"/>
    </row>
    <row r="628" spans="1:7" ht="39.75" customHeight="1" x14ac:dyDescent="0.2">
      <c r="A628" s="79" t="s">
        <v>1338</v>
      </c>
      <c r="B628" s="80" t="s">
        <v>536</v>
      </c>
      <c r="C628" s="81" t="s">
        <v>1339</v>
      </c>
      <c r="D628" s="82">
        <v>722000</v>
      </c>
      <c r="E628" s="82">
        <v>722000</v>
      </c>
      <c r="F628" s="83" t="s">
        <v>44</v>
      </c>
      <c r="G628" s="84"/>
    </row>
    <row r="629" spans="1:7" x14ac:dyDescent="0.2">
      <c r="A629" s="79" t="s">
        <v>1022</v>
      </c>
      <c r="B629" s="80" t="s">
        <v>536</v>
      </c>
      <c r="C629" s="81" t="s">
        <v>1340</v>
      </c>
      <c r="D629" s="82">
        <v>722000</v>
      </c>
      <c r="E629" s="82">
        <v>722000</v>
      </c>
      <c r="F629" s="83" t="s">
        <v>44</v>
      </c>
      <c r="G629" s="84"/>
    </row>
    <row r="630" spans="1:7" x14ac:dyDescent="0.2">
      <c r="A630" s="79" t="s">
        <v>503</v>
      </c>
      <c r="B630" s="80" t="s">
        <v>536</v>
      </c>
      <c r="C630" s="81" t="s">
        <v>1341</v>
      </c>
      <c r="D630" s="82">
        <v>722000</v>
      </c>
      <c r="E630" s="82">
        <v>722000</v>
      </c>
      <c r="F630" s="83" t="s">
        <v>44</v>
      </c>
      <c r="G630" s="84"/>
    </row>
    <row r="631" spans="1:7" ht="26.25" customHeight="1" x14ac:dyDescent="0.2">
      <c r="A631" s="79" t="s">
        <v>1342</v>
      </c>
      <c r="B631" s="80" t="s">
        <v>536</v>
      </c>
      <c r="C631" s="81" t="s">
        <v>1343</v>
      </c>
      <c r="D631" s="82">
        <v>640614.74</v>
      </c>
      <c r="E631" s="82" t="s">
        <v>44</v>
      </c>
      <c r="F631" s="83">
        <v>640614.74</v>
      </c>
      <c r="G631" s="84"/>
    </row>
    <row r="632" spans="1:7" x14ac:dyDescent="0.2">
      <c r="A632" s="79" t="s">
        <v>1022</v>
      </c>
      <c r="B632" s="80" t="s">
        <v>536</v>
      </c>
      <c r="C632" s="81" t="s">
        <v>1344</v>
      </c>
      <c r="D632" s="82">
        <v>640614.74</v>
      </c>
      <c r="E632" s="82" t="s">
        <v>44</v>
      </c>
      <c r="F632" s="83">
        <v>640614.74</v>
      </c>
      <c r="G632" s="84"/>
    </row>
    <row r="633" spans="1:7" x14ac:dyDescent="0.2">
      <c r="A633" s="79" t="s">
        <v>503</v>
      </c>
      <c r="B633" s="80" t="s">
        <v>536</v>
      </c>
      <c r="C633" s="81" t="s">
        <v>1345</v>
      </c>
      <c r="D633" s="82">
        <v>640614.74</v>
      </c>
      <c r="E633" s="82" t="s">
        <v>44</v>
      </c>
      <c r="F633" s="83">
        <v>640614.74</v>
      </c>
      <c r="G633" s="84"/>
    </row>
    <row r="634" spans="1:7" s="68" customFormat="1" x14ac:dyDescent="0.2">
      <c r="A634" s="73" t="s">
        <v>1346</v>
      </c>
      <c r="B634" s="74" t="s">
        <v>536</v>
      </c>
      <c r="C634" s="75" t="s">
        <v>1347</v>
      </c>
      <c r="D634" s="76">
        <v>60461577.859999999</v>
      </c>
      <c r="E634" s="76">
        <v>12882844.040000001</v>
      </c>
      <c r="F634" s="77">
        <v>47578733.819999993</v>
      </c>
      <c r="G634" s="78"/>
    </row>
    <row r="635" spans="1:7" ht="60.75" customHeight="1" x14ac:dyDescent="0.2">
      <c r="A635" s="79" t="s">
        <v>1148</v>
      </c>
      <c r="B635" s="80" t="s">
        <v>536</v>
      </c>
      <c r="C635" s="81" t="s">
        <v>1348</v>
      </c>
      <c r="D635" s="82">
        <v>17943050</v>
      </c>
      <c r="E635" s="82">
        <v>8811066.370000001</v>
      </c>
      <c r="F635" s="83">
        <v>9131983.629999999</v>
      </c>
      <c r="G635" s="84"/>
    </row>
    <row r="636" spans="1:7" x14ac:dyDescent="0.2">
      <c r="A636" s="79" t="s">
        <v>562</v>
      </c>
      <c r="B636" s="80" t="s">
        <v>536</v>
      </c>
      <c r="C636" s="81" t="s">
        <v>1349</v>
      </c>
      <c r="D636" s="82">
        <v>13408250</v>
      </c>
      <c r="E636" s="82">
        <v>7508821.3700000001</v>
      </c>
      <c r="F636" s="83">
        <v>5899428.6299999999</v>
      </c>
      <c r="G636" s="84"/>
    </row>
    <row r="637" spans="1:7" ht="36" x14ac:dyDescent="0.2">
      <c r="A637" s="79" t="s">
        <v>1350</v>
      </c>
      <c r="B637" s="80" t="s">
        <v>536</v>
      </c>
      <c r="C637" s="81" t="s">
        <v>1351</v>
      </c>
      <c r="D637" s="82">
        <v>13408250</v>
      </c>
      <c r="E637" s="82">
        <v>7508821.3700000001</v>
      </c>
      <c r="F637" s="83">
        <v>5899428.6299999999</v>
      </c>
      <c r="G637" s="84"/>
    </row>
    <row r="638" spans="1:7" ht="36" x14ac:dyDescent="0.2">
      <c r="A638" s="79" t="s">
        <v>1352</v>
      </c>
      <c r="B638" s="80" t="s">
        <v>536</v>
      </c>
      <c r="C638" s="81" t="s">
        <v>1353</v>
      </c>
      <c r="D638" s="82">
        <v>2408250</v>
      </c>
      <c r="E638" s="82" t="s">
        <v>44</v>
      </c>
      <c r="F638" s="83">
        <v>2408250</v>
      </c>
      <c r="G638" s="84"/>
    </row>
    <row r="639" spans="1:7" x14ac:dyDescent="0.2">
      <c r="A639" s="79" t="s">
        <v>1022</v>
      </c>
      <c r="B639" s="80" t="s">
        <v>536</v>
      </c>
      <c r="C639" s="81" t="s">
        <v>1354</v>
      </c>
      <c r="D639" s="82">
        <v>2408250</v>
      </c>
      <c r="E639" s="82" t="s">
        <v>44</v>
      </c>
      <c r="F639" s="83">
        <v>2408250</v>
      </c>
      <c r="G639" s="84"/>
    </row>
    <row r="640" spans="1:7" x14ac:dyDescent="0.2">
      <c r="A640" s="79" t="s">
        <v>503</v>
      </c>
      <c r="B640" s="80" t="s">
        <v>536</v>
      </c>
      <c r="C640" s="81" t="s">
        <v>1355</v>
      </c>
      <c r="D640" s="82">
        <v>2408250</v>
      </c>
      <c r="E640" s="82" t="s">
        <v>44</v>
      </c>
      <c r="F640" s="83">
        <v>2408250</v>
      </c>
      <c r="G640" s="84"/>
    </row>
    <row r="641" spans="1:7" ht="24" x14ac:dyDescent="0.2">
      <c r="A641" s="79" t="s">
        <v>1356</v>
      </c>
      <c r="B641" s="80" t="s">
        <v>536</v>
      </c>
      <c r="C641" s="81" t="s">
        <v>1357</v>
      </c>
      <c r="D641" s="82">
        <v>11000000</v>
      </c>
      <c r="E641" s="82">
        <v>7508821.3700000001</v>
      </c>
      <c r="F641" s="83">
        <v>3491178.63</v>
      </c>
      <c r="G641" s="84"/>
    </row>
    <row r="642" spans="1:7" x14ac:dyDescent="0.2">
      <c r="A642" s="79" t="s">
        <v>1022</v>
      </c>
      <c r="B642" s="80" t="s">
        <v>536</v>
      </c>
      <c r="C642" s="81" t="s">
        <v>1358</v>
      </c>
      <c r="D642" s="82">
        <v>11000000</v>
      </c>
      <c r="E642" s="82">
        <v>7508821.3700000001</v>
      </c>
      <c r="F642" s="83">
        <v>3491178.63</v>
      </c>
      <c r="G642" s="84"/>
    </row>
    <row r="643" spans="1:7" x14ac:dyDescent="0.2">
      <c r="A643" s="79" t="s">
        <v>503</v>
      </c>
      <c r="B643" s="80" t="s">
        <v>536</v>
      </c>
      <c r="C643" s="81" t="s">
        <v>1359</v>
      </c>
      <c r="D643" s="82">
        <v>11000000</v>
      </c>
      <c r="E643" s="82">
        <v>7508821.3700000001</v>
      </c>
      <c r="F643" s="83">
        <v>3491178.63</v>
      </c>
      <c r="G643" s="84"/>
    </row>
    <row r="644" spans="1:7" x14ac:dyDescent="0.2">
      <c r="A644" s="79" t="s">
        <v>1360</v>
      </c>
      <c r="B644" s="80" t="s">
        <v>536</v>
      </c>
      <c r="C644" s="81" t="s">
        <v>1361</v>
      </c>
      <c r="D644" s="82">
        <v>4534800</v>
      </c>
      <c r="E644" s="82">
        <v>1302245</v>
      </c>
      <c r="F644" s="83">
        <v>3232555</v>
      </c>
      <c r="G644" s="84"/>
    </row>
    <row r="645" spans="1:7" ht="60" x14ac:dyDescent="0.2">
      <c r="A645" s="79" t="s">
        <v>1362</v>
      </c>
      <c r="B645" s="80" t="s">
        <v>536</v>
      </c>
      <c r="C645" s="81" t="s">
        <v>1363</v>
      </c>
      <c r="D645" s="82">
        <v>4534800</v>
      </c>
      <c r="E645" s="82">
        <v>1302245</v>
      </c>
      <c r="F645" s="83">
        <v>3232555</v>
      </c>
      <c r="G645" s="84"/>
    </row>
    <row r="646" spans="1:7" ht="36" x14ac:dyDescent="0.2">
      <c r="A646" s="79" t="s">
        <v>1364</v>
      </c>
      <c r="B646" s="80" t="s">
        <v>536</v>
      </c>
      <c r="C646" s="81" t="s">
        <v>1365</v>
      </c>
      <c r="D646" s="82">
        <v>4534800</v>
      </c>
      <c r="E646" s="82">
        <v>1302245</v>
      </c>
      <c r="F646" s="83">
        <v>3232555</v>
      </c>
      <c r="G646" s="84"/>
    </row>
    <row r="647" spans="1:7" x14ac:dyDescent="0.2">
      <c r="A647" s="79" t="s">
        <v>1022</v>
      </c>
      <c r="B647" s="80" t="s">
        <v>536</v>
      </c>
      <c r="C647" s="81" t="s">
        <v>1366</v>
      </c>
      <c r="D647" s="82">
        <v>4534800</v>
      </c>
      <c r="E647" s="82">
        <v>1302245</v>
      </c>
      <c r="F647" s="83">
        <v>3232555</v>
      </c>
      <c r="G647" s="84"/>
    </row>
    <row r="648" spans="1:7" x14ac:dyDescent="0.2">
      <c r="A648" s="79" t="s">
        <v>503</v>
      </c>
      <c r="B648" s="80" t="s">
        <v>536</v>
      </c>
      <c r="C648" s="81" t="s">
        <v>1367</v>
      </c>
      <c r="D648" s="82">
        <v>4534800</v>
      </c>
      <c r="E648" s="82">
        <v>1302245</v>
      </c>
      <c r="F648" s="83">
        <v>3232555</v>
      </c>
      <c r="G648" s="84"/>
    </row>
    <row r="649" spans="1:7" ht="36" x14ac:dyDescent="0.2">
      <c r="A649" s="79" t="s">
        <v>621</v>
      </c>
      <c r="B649" s="80" t="s">
        <v>536</v>
      </c>
      <c r="C649" s="81" t="s">
        <v>1368</v>
      </c>
      <c r="D649" s="82">
        <v>1948409.42</v>
      </c>
      <c r="E649" s="82" t="s">
        <v>44</v>
      </c>
      <c r="F649" s="83">
        <v>1948409.42</v>
      </c>
      <c r="G649" s="84"/>
    </row>
    <row r="650" spans="1:7" x14ac:dyDescent="0.2">
      <c r="A650" s="79" t="s">
        <v>623</v>
      </c>
      <c r="B650" s="80" t="s">
        <v>536</v>
      </c>
      <c r="C650" s="81" t="s">
        <v>1369</v>
      </c>
      <c r="D650" s="82">
        <v>1948409.42</v>
      </c>
      <c r="E650" s="82" t="s">
        <v>44</v>
      </c>
      <c r="F650" s="83">
        <v>1948409.42</v>
      </c>
      <c r="G650" s="84"/>
    </row>
    <row r="651" spans="1:7" ht="24" x14ac:dyDescent="0.2">
      <c r="A651" s="79" t="s">
        <v>1029</v>
      </c>
      <c r="B651" s="80" t="s">
        <v>536</v>
      </c>
      <c r="C651" s="81" t="s">
        <v>1370</v>
      </c>
      <c r="D651" s="82">
        <v>1948409.42</v>
      </c>
      <c r="E651" s="82" t="s">
        <v>44</v>
      </c>
      <c r="F651" s="83">
        <v>1948409.42</v>
      </c>
      <c r="G651" s="84"/>
    </row>
    <row r="652" spans="1:7" ht="24" x14ac:dyDescent="0.2">
      <c r="A652" s="79" t="s">
        <v>1371</v>
      </c>
      <c r="B652" s="80" t="s">
        <v>536</v>
      </c>
      <c r="C652" s="81" t="s">
        <v>1372</v>
      </c>
      <c r="D652" s="82">
        <v>489569.18</v>
      </c>
      <c r="E652" s="82" t="s">
        <v>44</v>
      </c>
      <c r="F652" s="83">
        <v>489569.18</v>
      </c>
      <c r="G652" s="84"/>
    </row>
    <row r="653" spans="1:7" x14ac:dyDescent="0.2">
      <c r="A653" s="79" t="s">
        <v>1022</v>
      </c>
      <c r="B653" s="80" t="s">
        <v>536</v>
      </c>
      <c r="C653" s="81" t="s">
        <v>1373</v>
      </c>
      <c r="D653" s="82">
        <v>489569.18</v>
      </c>
      <c r="E653" s="82" t="s">
        <v>44</v>
      </c>
      <c r="F653" s="83">
        <v>489569.18</v>
      </c>
      <c r="G653" s="84"/>
    </row>
    <row r="654" spans="1:7" x14ac:dyDescent="0.2">
      <c r="A654" s="79" t="s">
        <v>503</v>
      </c>
      <c r="B654" s="80" t="s">
        <v>536</v>
      </c>
      <c r="C654" s="81" t="s">
        <v>1374</v>
      </c>
      <c r="D654" s="82">
        <v>489569.18</v>
      </c>
      <c r="E654" s="82" t="s">
        <v>44</v>
      </c>
      <c r="F654" s="83">
        <v>489569.18</v>
      </c>
      <c r="G654" s="84"/>
    </row>
    <row r="655" spans="1:7" ht="24" x14ac:dyDescent="0.2">
      <c r="A655" s="79" t="s">
        <v>1031</v>
      </c>
      <c r="B655" s="80" t="s">
        <v>536</v>
      </c>
      <c r="C655" s="81" t="s">
        <v>1375</v>
      </c>
      <c r="D655" s="82">
        <v>1458840.24</v>
      </c>
      <c r="E655" s="82" t="s">
        <v>44</v>
      </c>
      <c r="F655" s="83">
        <v>1458840.24</v>
      </c>
      <c r="G655" s="84"/>
    </row>
    <row r="656" spans="1:7" x14ac:dyDescent="0.2">
      <c r="A656" s="79" t="s">
        <v>1022</v>
      </c>
      <c r="B656" s="80" t="s">
        <v>536</v>
      </c>
      <c r="C656" s="81" t="s">
        <v>1376</v>
      </c>
      <c r="D656" s="82">
        <v>1458840.24</v>
      </c>
      <c r="E656" s="82" t="s">
        <v>44</v>
      </c>
      <c r="F656" s="83">
        <v>1458840.24</v>
      </c>
      <c r="G656" s="84"/>
    </row>
    <row r="657" spans="1:7" x14ac:dyDescent="0.2">
      <c r="A657" s="79" t="s">
        <v>503</v>
      </c>
      <c r="B657" s="80" t="s">
        <v>536</v>
      </c>
      <c r="C657" s="81" t="s">
        <v>1377</v>
      </c>
      <c r="D657" s="82">
        <v>1458840.24</v>
      </c>
      <c r="E657" s="82" t="s">
        <v>44</v>
      </c>
      <c r="F657" s="83">
        <v>1458840.24</v>
      </c>
      <c r="G657" s="84"/>
    </row>
    <row r="658" spans="1:7" ht="36" x14ac:dyDescent="0.2">
      <c r="A658" s="79" t="s">
        <v>560</v>
      </c>
      <c r="B658" s="80" t="s">
        <v>536</v>
      </c>
      <c r="C658" s="81" t="s">
        <v>1378</v>
      </c>
      <c r="D658" s="82">
        <v>7557223.8700000001</v>
      </c>
      <c r="E658" s="82" t="s">
        <v>44</v>
      </c>
      <c r="F658" s="83">
        <v>7557223.8700000001</v>
      </c>
      <c r="G658" s="84"/>
    </row>
    <row r="659" spans="1:7" x14ac:dyDescent="0.2">
      <c r="A659" s="79" t="s">
        <v>1379</v>
      </c>
      <c r="B659" s="80" t="s">
        <v>536</v>
      </c>
      <c r="C659" s="81" t="s">
        <v>1380</v>
      </c>
      <c r="D659" s="82">
        <v>7557223.8700000001</v>
      </c>
      <c r="E659" s="82" t="s">
        <v>44</v>
      </c>
      <c r="F659" s="83">
        <v>7557223.8700000001</v>
      </c>
      <c r="G659" s="84"/>
    </row>
    <row r="660" spans="1:7" x14ac:dyDescent="0.2">
      <c r="A660" s="79" t="s">
        <v>2198</v>
      </c>
      <c r="B660" s="80" t="s">
        <v>536</v>
      </c>
      <c r="C660" s="81" t="s">
        <v>1381</v>
      </c>
      <c r="D660" s="82">
        <v>7557223.8700000001</v>
      </c>
      <c r="E660" s="82" t="s">
        <v>44</v>
      </c>
      <c r="F660" s="83">
        <v>7557223.8700000001</v>
      </c>
      <c r="G660" s="84"/>
    </row>
    <row r="661" spans="1:7" ht="24" x14ac:dyDescent="0.2">
      <c r="A661" s="79" t="s">
        <v>2199</v>
      </c>
      <c r="B661" s="80" t="s">
        <v>536</v>
      </c>
      <c r="C661" s="81" t="s">
        <v>1382</v>
      </c>
      <c r="D661" s="82">
        <v>4906923.87</v>
      </c>
      <c r="E661" s="82" t="s">
        <v>44</v>
      </c>
      <c r="F661" s="83">
        <v>4906923.87</v>
      </c>
      <c r="G661" s="84"/>
    </row>
    <row r="662" spans="1:7" x14ac:dyDescent="0.2">
      <c r="A662" s="79" t="s">
        <v>1022</v>
      </c>
      <c r="B662" s="80" t="s">
        <v>536</v>
      </c>
      <c r="C662" s="81" t="s">
        <v>1383</v>
      </c>
      <c r="D662" s="82">
        <v>4906923.87</v>
      </c>
      <c r="E662" s="82" t="s">
        <v>44</v>
      </c>
      <c r="F662" s="83">
        <v>4906923.87</v>
      </c>
      <c r="G662" s="84"/>
    </row>
    <row r="663" spans="1:7" x14ac:dyDescent="0.2">
      <c r="A663" s="79" t="s">
        <v>503</v>
      </c>
      <c r="B663" s="80" t="s">
        <v>536</v>
      </c>
      <c r="C663" s="81" t="s">
        <v>1384</v>
      </c>
      <c r="D663" s="82">
        <v>4906923.87</v>
      </c>
      <c r="E663" s="82" t="s">
        <v>44</v>
      </c>
      <c r="F663" s="83">
        <v>4906923.87</v>
      </c>
      <c r="G663" s="84"/>
    </row>
    <row r="664" spans="1:7" ht="48" x14ac:dyDescent="0.2">
      <c r="A664" s="79" t="s">
        <v>1385</v>
      </c>
      <c r="B664" s="80" t="s">
        <v>536</v>
      </c>
      <c r="C664" s="81" t="s">
        <v>1386</v>
      </c>
      <c r="D664" s="82">
        <v>2650300</v>
      </c>
      <c r="E664" s="82" t="s">
        <v>44</v>
      </c>
      <c r="F664" s="83">
        <v>2650300</v>
      </c>
      <c r="G664" s="84"/>
    </row>
    <row r="665" spans="1:7" x14ac:dyDescent="0.2">
      <c r="A665" s="79" t="s">
        <v>1022</v>
      </c>
      <c r="B665" s="80" t="s">
        <v>536</v>
      </c>
      <c r="C665" s="81" t="s">
        <v>1387</v>
      </c>
      <c r="D665" s="82">
        <v>2650300</v>
      </c>
      <c r="E665" s="82" t="s">
        <v>44</v>
      </c>
      <c r="F665" s="83">
        <v>2650300</v>
      </c>
      <c r="G665" s="84"/>
    </row>
    <row r="666" spans="1:7" x14ac:dyDescent="0.2">
      <c r="A666" s="79" t="s">
        <v>503</v>
      </c>
      <c r="B666" s="80" t="s">
        <v>536</v>
      </c>
      <c r="C666" s="81" t="s">
        <v>1388</v>
      </c>
      <c r="D666" s="82">
        <v>2650300</v>
      </c>
      <c r="E666" s="82" t="s">
        <v>44</v>
      </c>
      <c r="F666" s="83">
        <v>2650300</v>
      </c>
      <c r="G666" s="84"/>
    </row>
    <row r="667" spans="1:7" ht="48" x14ac:dyDescent="0.2">
      <c r="A667" s="79" t="s">
        <v>1389</v>
      </c>
      <c r="B667" s="80" t="s">
        <v>536</v>
      </c>
      <c r="C667" s="81" t="s">
        <v>1390</v>
      </c>
      <c r="D667" s="82">
        <v>3000000</v>
      </c>
      <c r="E667" s="82" t="s">
        <v>44</v>
      </c>
      <c r="F667" s="83">
        <v>3000000</v>
      </c>
      <c r="G667" s="84"/>
    </row>
    <row r="668" spans="1:7" x14ac:dyDescent="0.2">
      <c r="A668" s="79" t="s">
        <v>1360</v>
      </c>
      <c r="B668" s="80" t="s">
        <v>536</v>
      </c>
      <c r="C668" s="81" t="s">
        <v>1391</v>
      </c>
      <c r="D668" s="82">
        <v>3000000</v>
      </c>
      <c r="E668" s="82" t="s">
        <v>44</v>
      </c>
      <c r="F668" s="83">
        <v>3000000</v>
      </c>
      <c r="G668" s="84"/>
    </row>
    <row r="669" spans="1:7" ht="48" x14ac:dyDescent="0.2">
      <c r="A669" s="79" t="s">
        <v>1392</v>
      </c>
      <c r="B669" s="80" t="s">
        <v>536</v>
      </c>
      <c r="C669" s="81" t="s">
        <v>1393</v>
      </c>
      <c r="D669" s="82">
        <v>3000000</v>
      </c>
      <c r="E669" s="82" t="s">
        <v>44</v>
      </c>
      <c r="F669" s="83">
        <v>3000000</v>
      </c>
      <c r="G669" s="84"/>
    </row>
    <row r="670" spans="1:7" ht="60" x14ac:dyDescent="0.2">
      <c r="A670" s="79" t="s">
        <v>1394</v>
      </c>
      <c r="B670" s="80" t="s">
        <v>536</v>
      </c>
      <c r="C670" s="81" t="s">
        <v>1395</v>
      </c>
      <c r="D670" s="82">
        <v>3000000</v>
      </c>
      <c r="E670" s="82" t="s">
        <v>44</v>
      </c>
      <c r="F670" s="83">
        <v>3000000</v>
      </c>
      <c r="G670" s="84"/>
    </row>
    <row r="671" spans="1:7" x14ac:dyDescent="0.2">
      <c r="A671" s="79" t="s">
        <v>1022</v>
      </c>
      <c r="B671" s="80" t="s">
        <v>536</v>
      </c>
      <c r="C671" s="81" t="s">
        <v>1396</v>
      </c>
      <c r="D671" s="82">
        <v>3000000</v>
      </c>
      <c r="E671" s="82" t="s">
        <v>44</v>
      </c>
      <c r="F671" s="83">
        <v>3000000</v>
      </c>
      <c r="G671" s="84"/>
    </row>
    <row r="672" spans="1:7" x14ac:dyDescent="0.2">
      <c r="A672" s="79" t="s">
        <v>503</v>
      </c>
      <c r="B672" s="80" t="s">
        <v>536</v>
      </c>
      <c r="C672" s="81" t="s">
        <v>1397</v>
      </c>
      <c r="D672" s="82">
        <v>3000000</v>
      </c>
      <c r="E672" s="82" t="s">
        <v>44</v>
      </c>
      <c r="F672" s="83">
        <v>3000000</v>
      </c>
      <c r="G672" s="84"/>
    </row>
    <row r="673" spans="1:7" ht="24" x14ac:dyDescent="0.2">
      <c r="A673" s="79" t="s">
        <v>726</v>
      </c>
      <c r="B673" s="80" t="s">
        <v>536</v>
      </c>
      <c r="C673" s="81" t="s">
        <v>1398</v>
      </c>
      <c r="D673" s="82">
        <v>30012894.57</v>
      </c>
      <c r="E673" s="82">
        <v>4071777.67</v>
      </c>
      <c r="F673" s="83">
        <v>25941116.899999999</v>
      </c>
      <c r="G673" s="84"/>
    </row>
    <row r="674" spans="1:7" x14ac:dyDescent="0.2">
      <c r="A674" s="79" t="s">
        <v>544</v>
      </c>
      <c r="B674" s="80" t="s">
        <v>536</v>
      </c>
      <c r="C674" s="81" t="s">
        <v>1399</v>
      </c>
      <c r="D674" s="82">
        <v>30012894.57</v>
      </c>
      <c r="E674" s="82">
        <v>4071777.67</v>
      </c>
      <c r="F674" s="83">
        <v>25941116.899999999</v>
      </c>
      <c r="G674" s="84"/>
    </row>
    <row r="675" spans="1:7" x14ac:dyDescent="0.2">
      <c r="A675" s="79" t="s">
        <v>544</v>
      </c>
      <c r="B675" s="80" t="s">
        <v>536</v>
      </c>
      <c r="C675" s="81" t="s">
        <v>1400</v>
      </c>
      <c r="D675" s="82">
        <v>30012894.57</v>
      </c>
      <c r="E675" s="82">
        <v>4071777.67</v>
      </c>
      <c r="F675" s="83">
        <v>25941116.899999999</v>
      </c>
      <c r="G675" s="84"/>
    </row>
    <row r="676" spans="1:7" ht="48.75" customHeight="1" x14ac:dyDescent="0.2">
      <c r="A676" s="79" t="s">
        <v>1401</v>
      </c>
      <c r="B676" s="80" t="s">
        <v>536</v>
      </c>
      <c r="C676" s="81" t="s">
        <v>1402</v>
      </c>
      <c r="D676" s="82">
        <v>10748300</v>
      </c>
      <c r="E676" s="82" t="s">
        <v>44</v>
      </c>
      <c r="F676" s="83">
        <v>10748300</v>
      </c>
      <c r="G676" s="84"/>
    </row>
    <row r="677" spans="1:7" ht="24" x14ac:dyDescent="0.2">
      <c r="A677" s="79" t="s">
        <v>568</v>
      </c>
      <c r="B677" s="80" t="s">
        <v>536</v>
      </c>
      <c r="C677" s="81" t="s">
        <v>1403</v>
      </c>
      <c r="D677" s="82">
        <v>10748300</v>
      </c>
      <c r="E677" s="82" t="s">
        <v>44</v>
      </c>
      <c r="F677" s="83">
        <v>10748300</v>
      </c>
      <c r="G677" s="84"/>
    </row>
    <row r="678" spans="1:7" ht="24" x14ac:dyDescent="0.2">
      <c r="A678" s="79" t="s">
        <v>570</v>
      </c>
      <c r="B678" s="80" t="s">
        <v>536</v>
      </c>
      <c r="C678" s="81" t="s">
        <v>1404</v>
      </c>
      <c r="D678" s="82">
        <v>10748300</v>
      </c>
      <c r="E678" s="82" t="s">
        <v>44</v>
      </c>
      <c r="F678" s="83">
        <v>10748300</v>
      </c>
      <c r="G678" s="84"/>
    </row>
    <row r="679" spans="1:7" x14ac:dyDescent="0.2">
      <c r="A679" s="79" t="s">
        <v>572</v>
      </c>
      <c r="B679" s="80" t="s">
        <v>536</v>
      </c>
      <c r="C679" s="81" t="s">
        <v>1405</v>
      </c>
      <c r="D679" s="82">
        <v>10748300</v>
      </c>
      <c r="E679" s="82" t="s">
        <v>44</v>
      </c>
      <c r="F679" s="83">
        <v>10748300</v>
      </c>
      <c r="G679" s="84"/>
    </row>
    <row r="680" spans="1:7" ht="48" x14ac:dyDescent="0.2">
      <c r="A680" s="79" t="s">
        <v>1406</v>
      </c>
      <c r="B680" s="80" t="s">
        <v>536</v>
      </c>
      <c r="C680" s="81" t="s">
        <v>1407</v>
      </c>
      <c r="D680" s="82">
        <v>8799837.5</v>
      </c>
      <c r="E680" s="82">
        <v>1763561</v>
      </c>
      <c r="F680" s="83">
        <v>7036276.5</v>
      </c>
      <c r="G680" s="84"/>
    </row>
    <row r="681" spans="1:7" x14ac:dyDescent="0.2">
      <c r="A681" s="79" t="s">
        <v>1022</v>
      </c>
      <c r="B681" s="80" t="s">
        <v>536</v>
      </c>
      <c r="C681" s="81" t="s">
        <v>1408</v>
      </c>
      <c r="D681" s="82">
        <v>8799837.5</v>
      </c>
      <c r="E681" s="82">
        <v>1763561</v>
      </c>
      <c r="F681" s="83">
        <v>7036276.5</v>
      </c>
      <c r="G681" s="84"/>
    </row>
    <row r="682" spans="1:7" x14ac:dyDescent="0.2">
      <c r="A682" s="79" t="s">
        <v>503</v>
      </c>
      <c r="B682" s="80" t="s">
        <v>536</v>
      </c>
      <c r="C682" s="81" t="s">
        <v>1409</v>
      </c>
      <c r="D682" s="82">
        <v>8799837.5</v>
      </c>
      <c r="E682" s="82">
        <v>1763561</v>
      </c>
      <c r="F682" s="83">
        <v>7036276.5</v>
      </c>
      <c r="G682" s="84"/>
    </row>
    <row r="683" spans="1:7" ht="48" x14ac:dyDescent="0.2">
      <c r="A683" s="79" t="s">
        <v>1410</v>
      </c>
      <c r="B683" s="80" t="s">
        <v>536</v>
      </c>
      <c r="C683" s="81" t="s">
        <v>1411</v>
      </c>
      <c r="D683" s="82">
        <v>836666.67</v>
      </c>
      <c r="E683" s="82">
        <v>836666.67</v>
      </c>
      <c r="F683" s="83" t="s">
        <v>44</v>
      </c>
      <c r="G683" s="84"/>
    </row>
    <row r="684" spans="1:7" x14ac:dyDescent="0.2">
      <c r="A684" s="79" t="s">
        <v>1022</v>
      </c>
      <c r="B684" s="80" t="s">
        <v>536</v>
      </c>
      <c r="C684" s="81" t="s">
        <v>1412</v>
      </c>
      <c r="D684" s="82">
        <v>836666.67</v>
      </c>
      <c r="E684" s="82">
        <v>836666.67</v>
      </c>
      <c r="F684" s="83" t="s">
        <v>44</v>
      </c>
      <c r="G684" s="84"/>
    </row>
    <row r="685" spans="1:7" x14ac:dyDescent="0.2">
      <c r="A685" s="79" t="s">
        <v>503</v>
      </c>
      <c r="B685" s="80" t="s">
        <v>536</v>
      </c>
      <c r="C685" s="81" t="s">
        <v>1413</v>
      </c>
      <c r="D685" s="82">
        <v>836666.67</v>
      </c>
      <c r="E685" s="82">
        <v>836666.67</v>
      </c>
      <c r="F685" s="83" t="s">
        <v>44</v>
      </c>
      <c r="G685" s="84"/>
    </row>
    <row r="686" spans="1:7" ht="36" x14ac:dyDescent="0.2">
      <c r="A686" s="79" t="s">
        <v>2196</v>
      </c>
      <c r="B686" s="80" t="s">
        <v>536</v>
      </c>
      <c r="C686" s="81" t="s">
        <v>1414</v>
      </c>
      <c r="D686" s="82">
        <v>9628090.4000000004</v>
      </c>
      <c r="E686" s="82">
        <v>1471550</v>
      </c>
      <c r="F686" s="83">
        <v>8156540.4000000004</v>
      </c>
      <c r="G686" s="84"/>
    </row>
    <row r="687" spans="1:7" x14ac:dyDescent="0.2">
      <c r="A687" s="79" t="s">
        <v>1022</v>
      </c>
      <c r="B687" s="80" t="s">
        <v>536</v>
      </c>
      <c r="C687" s="81" t="s">
        <v>1415</v>
      </c>
      <c r="D687" s="82">
        <v>9628090.4000000004</v>
      </c>
      <c r="E687" s="82">
        <v>1471550</v>
      </c>
      <c r="F687" s="83">
        <v>8156540.4000000004</v>
      </c>
      <c r="G687" s="84"/>
    </row>
    <row r="688" spans="1:7" x14ac:dyDescent="0.2">
      <c r="A688" s="79" t="s">
        <v>503</v>
      </c>
      <c r="B688" s="80" t="s">
        <v>536</v>
      </c>
      <c r="C688" s="81" t="s">
        <v>1416</v>
      </c>
      <c r="D688" s="82">
        <v>9628090.4000000004</v>
      </c>
      <c r="E688" s="82">
        <v>1471550</v>
      </c>
      <c r="F688" s="83">
        <v>8156540.4000000004</v>
      </c>
      <c r="G688" s="84"/>
    </row>
    <row r="689" spans="1:7" s="68" customFormat="1" ht="24" x14ac:dyDescent="0.2">
      <c r="A689" s="73" t="s">
        <v>1417</v>
      </c>
      <c r="B689" s="74" t="s">
        <v>536</v>
      </c>
      <c r="C689" s="75" t="s">
        <v>1418</v>
      </c>
      <c r="D689" s="76">
        <v>1210900</v>
      </c>
      <c r="E689" s="76">
        <v>329949</v>
      </c>
      <c r="F689" s="77">
        <v>880951</v>
      </c>
      <c r="G689" s="78"/>
    </row>
    <row r="690" spans="1:7" ht="24" x14ac:dyDescent="0.2">
      <c r="A690" s="79" t="s">
        <v>726</v>
      </c>
      <c r="B690" s="80" t="s">
        <v>536</v>
      </c>
      <c r="C690" s="81" t="s">
        <v>1419</v>
      </c>
      <c r="D690" s="82">
        <v>1210900</v>
      </c>
      <c r="E690" s="82">
        <v>329949</v>
      </c>
      <c r="F690" s="83">
        <v>880951</v>
      </c>
      <c r="G690" s="84"/>
    </row>
    <row r="691" spans="1:7" x14ac:dyDescent="0.2">
      <c r="A691" s="79" t="s">
        <v>544</v>
      </c>
      <c r="B691" s="80" t="s">
        <v>536</v>
      </c>
      <c r="C691" s="81" t="s">
        <v>1420</v>
      </c>
      <c r="D691" s="82">
        <v>1210900</v>
      </c>
      <c r="E691" s="82">
        <v>329949</v>
      </c>
      <c r="F691" s="83">
        <v>880951</v>
      </c>
      <c r="G691" s="84"/>
    </row>
    <row r="692" spans="1:7" x14ac:dyDescent="0.2">
      <c r="A692" s="79" t="s">
        <v>544</v>
      </c>
      <c r="B692" s="80" t="s">
        <v>536</v>
      </c>
      <c r="C692" s="81" t="s">
        <v>1421</v>
      </c>
      <c r="D692" s="82">
        <v>1210900</v>
      </c>
      <c r="E692" s="82">
        <v>329949</v>
      </c>
      <c r="F692" s="83">
        <v>880951</v>
      </c>
      <c r="G692" s="84"/>
    </row>
    <row r="693" spans="1:7" ht="24" x14ac:dyDescent="0.2">
      <c r="A693" s="79" t="s">
        <v>1422</v>
      </c>
      <c r="B693" s="80" t="s">
        <v>536</v>
      </c>
      <c r="C693" s="81" t="s">
        <v>1423</v>
      </c>
      <c r="D693" s="82">
        <v>1210900</v>
      </c>
      <c r="E693" s="82">
        <v>329949</v>
      </c>
      <c r="F693" s="83">
        <v>880951</v>
      </c>
      <c r="G693" s="84"/>
    </row>
    <row r="694" spans="1:7" ht="24" x14ac:dyDescent="0.2">
      <c r="A694" s="79" t="s">
        <v>568</v>
      </c>
      <c r="B694" s="80" t="s">
        <v>536</v>
      </c>
      <c r="C694" s="81" t="s">
        <v>1424</v>
      </c>
      <c r="D694" s="82">
        <v>1210900</v>
      </c>
      <c r="E694" s="82">
        <v>329949</v>
      </c>
      <c r="F694" s="83">
        <v>880951</v>
      </c>
      <c r="G694" s="84"/>
    </row>
    <row r="695" spans="1:7" ht="24" x14ac:dyDescent="0.2">
      <c r="A695" s="79" t="s">
        <v>570</v>
      </c>
      <c r="B695" s="80" t="s">
        <v>536</v>
      </c>
      <c r="C695" s="81" t="s">
        <v>1425</v>
      </c>
      <c r="D695" s="82">
        <v>1210900</v>
      </c>
      <c r="E695" s="82">
        <v>329949</v>
      </c>
      <c r="F695" s="83">
        <v>880951</v>
      </c>
      <c r="G695" s="84"/>
    </row>
    <row r="696" spans="1:7" x14ac:dyDescent="0.2">
      <c r="A696" s="79" t="s">
        <v>572</v>
      </c>
      <c r="B696" s="80" t="s">
        <v>536</v>
      </c>
      <c r="C696" s="81" t="s">
        <v>1426</v>
      </c>
      <c r="D696" s="82">
        <v>1210900</v>
      </c>
      <c r="E696" s="82">
        <v>329949</v>
      </c>
      <c r="F696" s="83">
        <v>880951</v>
      </c>
      <c r="G696" s="84"/>
    </row>
    <row r="697" spans="1:7" s="68" customFormat="1" x14ac:dyDescent="0.2">
      <c r="A697" s="73" t="s">
        <v>1427</v>
      </c>
      <c r="B697" s="74" t="s">
        <v>536</v>
      </c>
      <c r="C697" s="75" t="s">
        <v>1428</v>
      </c>
      <c r="D697" s="76">
        <v>705000</v>
      </c>
      <c r="E697" s="76">
        <v>444444.44</v>
      </c>
      <c r="F697" s="77">
        <v>260555.56</v>
      </c>
      <c r="G697" s="78"/>
    </row>
    <row r="698" spans="1:7" s="68" customFormat="1" x14ac:dyDescent="0.2">
      <c r="A698" s="73" t="s">
        <v>1429</v>
      </c>
      <c r="B698" s="74" t="s">
        <v>536</v>
      </c>
      <c r="C698" s="75" t="s">
        <v>1430</v>
      </c>
      <c r="D698" s="76">
        <v>705000</v>
      </c>
      <c r="E698" s="76">
        <v>444444.44</v>
      </c>
      <c r="F698" s="77">
        <v>260555.56</v>
      </c>
      <c r="G698" s="78"/>
    </row>
    <row r="699" spans="1:7" ht="36" x14ac:dyDescent="0.2">
      <c r="A699" s="79" t="s">
        <v>841</v>
      </c>
      <c r="B699" s="80" t="s">
        <v>536</v>
      </c>
      <c r="C699" s="81" t="s">
        <v>1431</v>
      </c>
      <c r="D699" s="82">
        <v>705000</v>
      </c>
      <c r="E699" s="82">
        <v>444444.44</v>
      </c>
      <c r="F699" s="83">
        <v>260555.56</v>
      </c>
      <c r="G699" s="84"/>
    </row>
    <row r="700" spans="1:7" x14ac:dyDescent="0.2">
      <c r="A700" s="79" t="s">
        <v>562</v>
      </c>
      <c r="B700" s="80" t="s">
        <v>536</v>
      </c>
      <c r="C700" s="81" t="s">
        <v>1432</v>
      </c>
      <c r="D700" s="82">
        <v>705000</v>
      </c>
      <c r="E700" s="82">
        <v>444444.44</v>
      </c>
      <c r="F700" s="83">
        <v>260555.56</v>
      </c>
      <c r="G700" s="84"/>
    </row>
    <row r="701" spans="1:7" ht="36" x14ac:dyDescent="0.2">
      <c r="A701" s="79" t="s">
        <v>1433</v>
      </c>
      <c r="B701" s="80" t="s">
        <v>536</v>
      </c>
      <c r="C701" s="81" t="s">
        <v>1434</v>
      </c>
      <c r="D701" s="82">
        <v>705000</v>
      </c>
      <c r="E701" s="82">
        <v>444444.44</v>
      </c>
      <c r="F701" s="83">
        <v>260555.56</v>
      </c>
      <c r="G701" s="84"/>
    </row>
    <row r="702" spans="1:7" ht="24" x14ac:dyDescent="0.2">
      <c r="A702" s="79" t="s">
        <v>1435</v>
      </c>
      <c r="B702" s="80" t="s">
        <v>536</v>
      </c>
      <c r="C702" s="81" t="s">
        <v>1436</v>
      </c>
      <c r="D702" s="82">
        <v>259000</v>
      </c>
      <c r="E702" s="82" t="s">
        <v>44</v>
      </c>
      <c r="F702" s="83">
        <v>259000</v>
      </c>
      <c r="G702" s="84"/>
    </row>
    <row r="703" spans="1:7" ht="24" x14ac:dyDescent="0.2">
      <c r="A703" s="79" t="s">
        <v>872</v>
      </c>
      <c r="B703" s="80" t="s">
        <v>536</v>
      </c>
      <c r="C703" s="81" t="s">
        <v>1437</v>
      </c>
      <c r="D703" s="82">
        <v>259000</v>
      </c>
      <c r="E703" s="82" t="s">
        <v>44</v>
      </c>
      <c r="F703" s="83">
        <v>259000</v>
      </c>
      <c r="G703" s="84"/>
    </row>
    <row r="704" spans="1:7" x14ac:dyDescent="0.2">
      <c r="A704" s="79" t="s">
        <v>1053</v>
      </c>
      <c r="B704" s="80" t="s">
        <v>536</v>
      </c>
      <c r="C704" s="81" t="s">
        <v>1438</v>
      </c>
      <c r="D704" s="82">
        <v>259000</v>
      </c>
      <c r="E704" s="82" t="s">
        <v>44</v>
      </c>
      <c r="F704" s="83">
        <v>259000</v>
      </c>
      <c r="G704" s="84"/>
    </row>
    <row r="705" spans="1:7" x14ac:dyDescent="0.2">
      <c r="A705" s="79" t="s">
        <v>1055</v>
      </c>
      <c r="B705" s="80" t="s">
        <v>536</v>
      </c>
      <c r="C705" s="81" t="s">
        <v>1439</v>
      </c>
      <c r="D705" s="82">
        <v>259000</v>
      </c>
      <c r="E705" s="82" t="s">
        <v>44</v>
      </c>
      <c r="F705" s="83">
        <v>259000</v>
      </c>
      <c r="G705" s="84"/>
    </row>
    <row r="706" spans="1:7" x14ac:dyDescent="0.2">
      <c r="A706" s="79" t="s">
        <v>1440</v>
      </c>
      <c r="B706" s="80" t="s">
        <v>536</v>
      </c>
      <c r="C706" s="81" t="s">
        <v>1441</v>
      </c>
      <c r="D706" s="82">
        <v>446000</v>
      </c>
      <c r="E706" s="82">
        <v>444444.44</v>
      </c>
      <c r="F706" s="83">
        <v>1555.56</v>
      </c>
      <c r="G706" s="84"/>
    </row>
    <row r="707" spans="1:7" ht="24" x14ac:dyDescent="0.2">
      <c r="A707" s="79" t="s">
        <v>872</v>
      </c>
      <c r="B707" s="80" t="s">
        <v>536</v>
      </c>
      <c r="C707" s="81" t="s">
        <v>1442</v>
      </c>
      <c r="D707" s="82">
        <v>446000</v>
      </c>
      <c r="E707" s="82">
        <v>444444.44</v>
      </c>
      <c r="F707" s="83">
        <v>1555.56</v>
      </c>
      <c r="G707" s="84"/>
    </row>
    <row r="708" spans="1:7" x14ac:dyDescent="0.2">
      <c r="A708" s="79" t="s">
        <v>1053</v>
      </c>
      <c r="B708" s="80" t="s">
        <v>536</v>
      </c>
      <c r="C708" s="81" t="s">
        <v>1443</v>
      </c>
      <c r="D708" s="82">
        <v>446000</v>
      </c>
      <c r="E708" s="82">
        <v>444444.44</v>
      </c>
      <c r="F708" s="83">
        <v>1555.56</v>
      </c>
      <c r="G708" s="84"/>
    </row>
    <row r="709" spans="1:7" x14ac:dyDescent="0.2">
      <c r="A709" s="79" t="s">
        <v>1055</v>
      </c>
      <c r="B709" s="80" t="s">
        <v>536</v>
      </c>
      <c r="C709" s="81" t="s">
        <v>1444</v>
      </c>
      <c r="D709" s="82">
        <v>446000</v>
      </c>
      <c r="E709" s="82">
        <v>444444.44</v>
      </c>
      <c r="F709" s="83">
        <v>1555.56</v>
      </c>
      <c r="G709" s="84"/>
    </row>
    <row r="710" spans="1:7" s="68" customFormat="1" x14ac:dyDescent="0.2">
      <c r="A710" s="73" t="s">
        <v>1445</v>
      </c>
      <c r="B710" s="74" t="s">
        <v>536</v>
      </c>
      <c r="C710" s="75" t="s">
        <v>1446</v>
      </c>
      <c r="D710" s="76">
        <v>2602154047.3299999</v>
      </c>
      <c r="E710" s="76">
        <v>1598573160.3500001</v>
      </c>
      <c r="F710" s="77">
        <v>1003580886.9799999</v>
      </c>
      <c r="G710" s="78"/>
    </row>
    <row r="711" spans="1:7" s="68" customFormat="1" x14ac:dyDescent="0.2">
      <c r="A711" s="73" t="s">
        <v>1447</v>
      </c>
      <c r="B711" s="74" t="s">
        <v>536</v>
      </c>
      <c r="C711" s="75" t="s">
        <v>1448</v>
      </c>
      <c r="D711" s="76">
        <v>1018585069.38</v>
      </c>
      <c r="E711" s="76">
        <v>607692408.07000005</v>
      </c>
      <c r="F711" s="77">
        <v>410892661.31</v>
      </c>
      <c r="G711" s="78"/>
    </row>
    <row r="712" spans="1:7" ht="36" x14ac:dyDescent="0.2">
      <c r="A712" s="79" t="s">
        <v>1449</v>
      </c>
      <c r="B712" s="80" t="s">
        <v>536</v>
      </c>
      <c r="C712" s="81" t="s">
        <v>1450</v>
      </c>
      <c r="D712" s="82">
        <v>908308369.38</v>
      </c>
      <c r="E712" s="82">
        <v>566461400.61000001</v>
      </c>
      <c r="F712" s="83">
        <v>341846968.76999998</v>
      </c>
      <c r="G712" s="84"/>
    </row>
    <row r="713" spans="1:7" x14ac:dyDescent="0.2">
      <c r="A713" s="79" t="s">
        <v>562</v>
      </c>
      <c r="B713" s="80" t="s">
        <v>536</v>
      </c>
      <c r="C713" s="81" t="s">
        <v>1451</v>
      </c>
      <c r="D713" s="82">
        <v>906784669.38</v>
      </c>
      <c r="E713" s="82">
        <v>565054200.61000001</v>
      </c>
      <c r="F713" s="83">
        <v>341730468.76999998</v>
      </c>
      <c r="G713" s="84"/>
    </row>
    <row r="714" spans="1:7" ht="24" x14ac:dyDescent="0.2">
      <c r="A714" s="79" t="s">
        <v>1452</v>
      </c>
      <c r="B714" s="80" t="s">
        <v>536</v>
      </c>
      <c r="C714" s="81" t="s">
        <v>1453</v>
      </c>
      <c r="D714" s="82">
        <v>906784669.38</v>
      </c>
      <c r="E714" s="82">
        <v>565054200.61000001</v>
      </c>
      <c r="F714" s="83">
        <v>341730468.76999998</v>
      </c>
      <c r="G714" s="84"/>
    </row>
    <row r="715" spans="1:7" ht="24" x14ac:dyDescent="0.2">
      <c r="A715" s="79" t="s">
        <v>1454</v>
      </c>
      <c r="B715" s="80" t="s">
        <v>536</v>
      </c>
      <c r="C715" s="81" t="s">
        <v>1455</v>
      </c>
      <c r="D715" s="82">
        <v>262336700</v>
      </c>
      <c r="E715" s="82">
        <v>157737819.93000001</v>
      </c>
      <c r="F715" s="83">
        <v>104598880.06999999</v>
      </c>
      <c r="G715" s="84"/>
    </row>
    <row r="716" spans="1:7" ht="24" x14ac:dyDescent="0.2">
      <c r="A716" s="79" t="s">
        <v>872</v>
      </c>
      <c r="B716" s="80" t="s">
        <v>536</v>
      </c>
      <c r="C716" s="81" t="s">
        <v>1456</v>
      </c>
      <c r="D716" s="82">
        <v>262336700</v>
      </c>
      <c r="E716" s="82">
        <v>157737819.93000001</v>
      </c>
      <c r="F716" s="83">
        <v>104598880.06999999</v>
      </c>
      <c r="G716" s="84"/>
    </row>
    <row r="717" spans="1:7" x14ac:dyDescent="0.2">
      <c r="A717" s="79" t="s">
        <v>1053</v>
      </c>
      <c r="B717" s="80" t="s">
        <v>536</v>
      </c>
      <c r="C717" s="81" t="s">
        <v>1457</v>
      </c>
      <c r="D717" s="82">
        <v>262336700</v>
      </c>
      <c r="E717" s="82">
        <v>157737819.93000001</v>
      </c>
      <c r="F717" s="83">
        <v>104598880.06999999</v>
      </c>
      <c r="G717" s="84"/>
    </row>
    <row r="718" spans="1:7" ht="48" x14ac:dyDescent="0.2">
      <c r="A718" s="79" t="s">
        <v>1458</v>
      </c>
      <c r="B718" s="80" t="s">
        <v>536</v>
      </c>
      <c r="C718" s="81" t="s">
        <v>1459</v>
      </c>
      <c r="D718" s="82">
        <v>262336700</v>
      </c>
      <c r="E718" s="82">
        <v>157737819.93000001</v>
      </c>
      <c r="F718" s="83">
        <v>104598880.06999999</v>
      </c>
      <c r="G718" s="84"/>
    </row>
    <row r="719" spans="1:7" ht="24" x14ac:dyDescent="0.2">
      <c r="A719" s="79" t="s">
        <v>932</v>
      </c>
      <c r="B719" s="80" t="s">
        <v>536</v>
      </c>
      <c r="C719" s="81" t="s">
        <v>1460</v>
      </c>
      <c r="D719" s="82">
        <v>13398400</v>
      </c>
      <c r="E719" s="82">
        <v>2271000</v>
      </c>
      <c r="F719" s="83">
        <v>11127400</v>
      </c>
      <c r="G719" s="84"/>
    </row>
    <row r="720" spans="1:7" ht="24" x14ac:dyDescent="0.2">
      <c r="A720" s="79" t="s">
        <v>872</v>
      </c>
      <c r="B720" s="80" t="s">
        <v>536</v>
      </c>
      <c r="C720" s="81" t="s">
        <v>1461</v>
      </c>
      <c r="D720" s="82">
        <v>13398400</v>
      </c>
      <c r="E720" s="82">
        <v>2271000</v>
      </c>
      <c r="F720" s="83">
        <v>11127400</v>
      </c>
      <c r="G720" s="84"/>
    </row>
    <row r="721" spans="1:7" x14ac:dyDescent="0.2">
      <c r="A721" s="79" t="s">
        <v>1053</v>
      </c>
      <c r="B721" s="80" t="s">
        <v>536</v>
      </c>
      <c r="C721" s="81" t="s">
        <v>1462</v>
      </c>
      <c r="D721" s="82">
        <v>13398400</v>
      </c>
      <c r="E721" s="82">
        <v>2271000</v>
      </c>
      <c r="F721" s="83">
        <v>11127400</v>
      </c>
      <c r="G721" s="84"/>
    </row>
    <row r="722" spans="1:7" x14ac:dyDescent="0.2">
      <c r="A722" s="79" t="s">
        <v>1055</v>
      </c>
      <c r="B722" s="80" t="s">
        <v>536</v>
      </c>
      <c r="C722" s="81" t="s">
        <v>1463</v>
      </c>
      <c r="D722" s="82">
        <v>13398400</v>
      </c>
      <c r="E722" s="82">
        <v>2271000</v>
      </c>
      <c r="F722" s="83">
        <v>11127400</v>
      </c>
      <c r="G722" s="84"/>
    </row>
    <row r="723" spans="1:7" ht="36" x14ac:dyDescent="0.2">
      <c r="A723" s="79" t="s">
        <v>1464</v>
      </c>
      <c r="B723" s="80" t="s">
        <v>536</v>
      </c>
      <c r="C723" s="81" t="s">
        <v>1465</v>
      </c>
      <c r="D723" s="82">
        <v>5862279.9000000004</v>
      </c>
      <c r="E723" s="82">
        <v>2102831.2000000002</v>
      </c>
      <c r="F723" s="83">
        <v>3759448.7</v>
      </c>
      <c r="G723" s="84"/>
    </row>
    <row r="724" spans="1:7" ht="24" x14ac:dyDescent="0.2">
      <c r="A724" s="79" t="s">
        <v>872</v>
      </c>
      <c r="B724" s="80" t="s">
        <v>536</v>
      </c>
      <c r="C724" s="81" t="s">
        <v>1466</v>
      </c>
      <c r="D724" s="82">
        <v>5862279.9000000004</v>
      </c>
      <c r="E724" s="82">
        <v>2102831.2000000002</v>
      </c>
      <c r="F724" s="83">
        <v>3759448.7</v>
      </c>
      <c r="G724" s="84"/>
    </row>
    <row r="725" spans="1:7" x14ac:dyDescent="0.2">
      <c r="A725" s="79" t="s">
        <v>1053</v>
      </c>
      <c r="B725" s="80" t="s">
        <v>536</v>
      </c>
      <c r="C725" s="81" t="s">
        <v>1467</v>
      </c>
      <c r="D725" s="82">
        <v>5862279.9000000004</v>
      </c>
      <c r="E725" s="82">
        <v>2102831.2000000002</v>
      </c>
      <c r="F725" s="83">
        <v>3759448.7</v>
      </c>
      <c r="G725" s="84"/>
    </row>
    <row r="726" spans="1:7" x14ac:dyDescent="0.2">
      <c r="A726" s="79" t="s">
        <v>1055</v>
      </c>
      <c r="B726" s="80" t="s">
        <v>536</v>
      </c>
      <c r="C726" s="81" t="s">
        <v>1468</v>
      </c>
      <c r="D726" s="82">
        <v>5862279.9000000004</v>
      </c>
      <c r="E726" s="82">
        <v>2102831.2000000002</v>
      </c>
      <c r="F726" s="83">
        <v>3759448.7</v>
      </c>
      <c r="G726" s="84"/>
    </row>
    <row r="727" spans="1:7" ht="72" x14ac:dyDescent="0.2">
      <c r="A727" s="79" t="s">
        <v>1469</v>
      </c>
      <c r="B727" s="80" t="s">
        <v>536</v>
      </c>
      <c r="C727" s="81" t="s">
        <v>1470</v>
      </c>
      <c r="D727" s="82">
        <v>624871500</v>
      </c>
      <c r="E727" s="82">
        <v>402626760</v>
      </c>
      <c r="F727" s="83">
        <v>222244740</v>
      </c>
      <c r="G727" s="84"/>
    </row>
    <row r="728" spans="1:7" ht="24" x14ac:dyDescent="0.2">
      <c r="A728" s="79" t="s">
        <v>872</v>
      </c>
      <c r="B728" s="80" t="s">
        <v>536</v>
      </c>
      <c r="C728" s="81" t="s">
        <v>1471</v>
      </c>
      <c r="D728" s="82">
        <v>624871500</v>
      </c>
      <c r="E728" s="82">
        <v>402626760</v>
      </c>
      <c r="F728" s="83">
        <v>222244740</v>
      </c>
      <c r="G728" s="84"/>
    </row>
    <row r="729" spans="1:7" x14ac:dyDescent="0.2">
      <c r="A729" s="79" t="s">
        <v>1053</v>
      </c>
      <c r="B729" s="80" t="s">
        <v>536</v>
      </c>
      <c r="C729" s="81" t="s">
        <v>1472</v>
      </c>
      <c r="D729" s="82">
        <v>624871500</v>
      </c>
      <c r="E729" s="82">
        <v>402626760</v>
      </c>
      <c r="F729" s="83">
        <v>222244740</v>
      </c>
      <c r="G729" s="84"/>
    </row>
    <row r="730" spans="1:7" ht="48" x14ac:dyDescent="0.2">
      <c r="A730" s="79" t="s">
        <v>1458</v>
      </c>
      <c r="B730" s="80" t="s">
        <v>536</v>
      </c>
      <c r="C730" s="81" t="s">
        <v>1473</v>
      </c>
      <c r="D730" s="82">
        <v>624871500</v>
      </c>
      <c r="E730" s="82">
        <v>402626760</v>
      </c>
      <c r="F730" s="83">
        <v>222244740</v>
      </c>
      <c r="G730" s="84"/>
    </row>
    <row r="731" spans="1:7" ht="24" x14ac:dyDescent="0.2">
      <c r="A731" s="79" t="s">
        <v>1474</v>
      </c>
      <c r="B731" s="80" t="s">
        <v>536</v>
      </c>
      <c r="C731" s="81" t="s">
        <v>1475</v>
      </c>
      <c r="D731" s="82">
        <v>315789.48</v>
      </c>
      <c r="E731" s="82">
        <v>315789.48</v>
      </c>
      <c r="F731" s="83" t="s">
        <v>44</v>
      </c>
      <c r="G731" s="84"/>
    </row>
    <row r="732" spans="1:7" ht="24" x14ac:dyDescent="0.2">
      <c r="A732" s="79" t="s">
        <v>872</v>
      </c>
      <c r="B732" s="80" t="s">
        <v>536</v>
      </c>
      <c r="C732" s="81" t="s">
        <v>1476</v>
      </c>
      <c r="D732" s="82">
        <v>315789.48</v>
      </c>
      <c r="E732" s="82">
        <v>315789.48</v>
      </c>
      <c r="F732" s="83" t="s">
        <v>44</v>
      </c>
      <c r="G732" s="84"/>
    </row>
    <row r="733" spans="1:7" x14ac:dyDescent="0.2">
      <c r="A733" s="79" t="s">
        <v>1053</v>
      </c>
      <c r="B733" s="80" t="s">
        <v>536</v>
      </c>
      <c r="C733" s="81" t="s">
        <v>1477</v>
      </c>
      <c r="D733" s="82">
        <v>315789.48</v>
      </c>
      <c r="E733" s="82">
        <v>315789.48</v>
      </c>
      <c r="F733" s="83" t="s">
        <v>44</v>
      </c>
      <c r="G733" s="84"/>
    </row>
    <row r="734" spans="1:7" x14ac:dyDescent="0.2">
      <c r="A734" s="79" t="s">
        <v>1055</v>
      </c>
      <c r="B734" s="80" t="s">
        <v>536</v>
      </c>
      <c r="C734" s="81" t="s">
        <v>1478</v>
      </c>
      <c r="D734" s="82">
        <v>315789.48</v>
      </c>
      <c r="E734" s="82">
        <v>315789.48</v>
      </c>
      <c r="F734" s="83" t="s">
        <v>44</v>
      </c>
      <c r="G734" s="84"/>
    </row>
    <row r="735" spans="1:7" x14ac:dyDescent="0.2">
      <c r="A735" s="79" t="s">
        <v>623</v>
      </c>
      <c r="B735" s="80" t="s">
        <v>536</v>
      </c>
      <c r="C735" s="81" t="s">
        <v>1479</v>
      </c>
      <c r="D735" s="82">
        <v>1523700</v>
      </c>
      <c r="E735" s="82">
        <v>1407200</v>
      </c>
      <c r="F735" s="83">
        <v>116500</v>
      </c>
      <c r="G735" s="84"/>
    </row>
    <row r="736" spans="1:7" ht="24" x14ac:dyDescent="0.2">
      <c r="A736" s="79" t="s">
        <v>1480</v>
      </c>
      <c r="B736" s="80" t="s">
        <v>536</v>
      </c>
      <c r="C736" s="81" t="s">
        <v>1481</v>
      </c>
      <c r="D736" s="82">
        <v>1523700</v>
      </c>
      <c r="E736" s="82">
        <v>1407200</v>
      </c>
      <c r="F736" s="83">
        <v>116500</v>
      </c>
      <c r="G736" s="84"/>
    </row>
    <row r="737" spans="1:7" ht="24" x14ac:dyDescent="0.2">
      <c r="A737" s="79" t="s">
        <v>1482</v>
      </c>
      <c r="B737" s="80" t="s">
        <v>536</v>
      </c>
      <c r="C737" s="81" t="s">
        <v>1483</v>
      </c>
      <c r="D737" s="82">
        <v>1523700</v>
      </c>
      <c r="E737" s="82">
        <v>1407200</v>
      </c>
      <c r="F737" s="83">
        <v>116500</v>
      </c>
      <c r="G737" s="84"/>
    </row>
    <row r="738" spans="1:7" ht="24" x14ac:dyDescent="0.2">
      <c r="A738" s="79" t="s">
        <v>872</v>
      </c>
      <c r="B738" s="80" t="s">
        <v>536</v>
      </c>
      <c r="C738" s="81" t="s">
        <v>1484</v>
      </c>
      <c r="D738" s="82">
        <v>1523700</v>
      </c>
      <c r="E738" s="82">
        <v>1407200</v>
      </c>
      <c r="F738" s="83">
        <v>116500</v>
      </c>
      <c r="G738" s="84"/>
    </row>
    <row r="739" spans="1:7" x14ac:dyDescent="0.2">
      <c r="A739" s="79" t="s">
        <v>1053</v>
      </c>
      <c r="B739" s="80" t="s">
        <v>536</v>
      </c>
      <c r="C739" s="81" t="s">
        <v>1485</v>
      </c>
      <c r="D739" s="82">
        <v>1523700</v>
      </c>
      <c r="E739" s="82">
        <v>1407200</v>
      </c>
      <c r="F739" s="83">
        <v>116500</v>
      </c>
      <c r="G739" s="84"/>
    </row>
    <row r="740" spans="1:7" x14ac:dyDescent="0.2">
      <c r="A740" s="79" t="s">
        <v>1055</v>
      </c>
      <c r="B740" s="80" t="s">
        <v>536</v>
      </c>
      <c r="C740" s="81" t="s">
        <v>1486</v>
      </c>
      <c r="D740" s="82">
        <v>1523700</v>
      </c>
      <c r="E740" s="82">
        <v>1407200</v>
      </c>
      <c r="F740" s="83">
        <v>116500</v>
      </c>
      <c r="G740" s="84"/>
    </row>
    <row r="741" spans="1:7" ht="36" x14ac:dyDescent="0.2">
      <c r="A741" s="79" t="s">
        <v>621</v>
      </c>
      <c r="B741" s="80" t="s">
        <v>536</v>
      </c>
      <c r="C741" s="81" t="s">
        <v>1487</v>
      </c>
      <c r="D741" s="82">
        <v>110276700</v>
      </c>
      <c r="E741" s="82">
        <v>41231007.460000001</v>
      </c>
      <c r="F741" s="83">
        <v>69045692.540000007</v>
      </c>
      <c r="G741" s="84"/>
    </row>
    <row r="742" spans="1:7" x14ac:dyDescent="0.2">
      <c r="A742" s="79" t="s">
        <v>623</v>
      </c>
      <c r="B742" s="80" t="s">
        <v>536</v>
      </c>
      <c r="C742" s="81" t="s">
        <v>1488</v>
      </c>
      <c r="D742" s="82">
        <v>110276700</v>
      </c>
      <c r="E742" s="82">
        <v>41231007.460000001</v>
      </c>
      <c r="F742" s="83">
        <v>69045692.540000007</v>
      </c>
      <c r="G742" s="84"/>
    </row>
    <row r="743" spans="1:7" ht="24" x14ac:dyDescent="0.2">
      <c r="A743" s="79" t="s">
        <v>1489</v>
      </c>
      <c r="B743" s="80" t="s">
        <v>536</v>
      </c>
      <c r="C743" s="81" t="s">
        <v>1490</v>
      </c>
      <c r="D743" s="82">
        <v>110276700</v>
      </c>
      <c r="E743" s="82">
        <v>41231007.460000001</v>
      </c>
      <c r="F743" s="83">
        <v>69045692.540000007</v>
      </c>
      <c r="G743" s="84"/>
    </row>
    <row r="744" spans="1:7" ht="18" customHeight="1" x14ac:dyDescent="0.2">
      <c r="A744" s="79" t="s">
        <v>1491</v>
      </c>
      <c r="B744" s="80" t="s">
        <v>536</v>
      </c>
      <c r="C744" s="81" t="s">
        <v>1492</v>
      </c>
      <c r="D744" s="82">
        <v>110276700</v>
      </c>
      <c r="E744" s="82">
        <v>41231007.460000001</v>
      </c>
      <c r="F744" s="83">
        <v>69045692.540000007</v>
      </c>
      <c r="G744" s="84"/>
    </row>
    <row r="745" spans="1:7" ht="24" x14ac:dyDescent="0.2">
      <c r="A745" s="79" t="s">
        <v>872</v>
      </c>
      <c r="B745" s="80" t="s">
        <v>536</v>
      </c>
      <c r="C745" s="81" t="s">
        <v>1493</v>
      </c>
      <c r="D745" s="82">
        <v>110276700</v>
      </c>
      <c r="E745" s="82">
        <v>41231007.460000001</v>
      </c>
      <c r="F745" s="83">
        <v>69045692.540000007</v>
      </c>
      <c r="G745" s="84"/>
    </row>
    <row r="746" spans="1:7" x14ac:dyDescent="0.2">
      <c r="A746" s="79" t="s">
        <v>1053</v>
      </c>
      <c r="B746" s="80" t="s">
        <v>536</v>
      </c>
      <c r="C746" s="81" t="s">
        <v>1494</v>
      </c>
      <c r="D746" s="82">
        <v>110276700</v>
      </c>
      <c r="E746" s="82">
        <v>41231007.460000001</v>
      </c>
      <c r="F746" s="83">
        <v>69045692.540000007</v>
      </c>
      <c r="G746" s="84"/>
    </row>
    <row r="747" spans="1:7" x14ac:dyDescent="0.2">
      <c r="A747" s="79" t="s">
        <v>1055</v>
      </c>
      <c r="B747" s="80" t="s">
        <v>536</v>
      </c>
      <c r="C747" s="81" t="s">
        <v>1495</v>
      </c>
      <c r="D747" s="82">
        <v>110276700</v>
      </c>
      <c r="E747" s="82">
        <v>41231007.460000001</v>
      </c>
      <c r="F747" s="83">
        <v>69045692.540000007</v>
      </c>
      <c r="G747" s="84"/>
    </row>
    <row r="748" spans="1:7" s="68" customFormat="1" x14ac:dyDescent="0.2">
      <c r="A748" s="73" t="s">
        <v>1496</v>
      </c>
      <c r="B748" s="74" t="s">
        <v>536</v>
      </c>
      <c r="C748" s="75" t="s">
        <v>1497</v>
      </c>
      <c r="D748" s="76">
        <v>1107196939.72</v>
      </c>
      <c r="E748" s="76">
        <v>726397493.26999998</v>
      </c>
      <c r="F748" s="77">
        <v>380799446.44999999</v>
      </c>
      <c r="G748" s="78"/>
    </row>
    <row r="749" spans="1:7" ht="36" x14ac:dyDescent="0.2">
      <c r="A749" s="79" t="s">
        <v>1449</v>
      </c>
      <c r="B749" s="80" t="s">
        <v>536</v>
      </c>
      <c r="C749" s="81" t="s">
        <v>1498</v>
      </c>
      <c r="D749" s="82">
        <v>1107196939.72</v>
      </c>
      <c r="E749" s="82">
        <v>726397493.26999998</v>
      </c>
      <c r="F749" s="83">
        <v>380799446.44999999</v>
      </c>
      <c r="G749" s="84"/>
    </row>
    <row r="750" spans="1:7" x14ac:dyDescent="0.2">
      <c r="A750" s="79" t="s">
        <v>1499</v>
      </c>
      <c r="B750" s="80" t="s">
        <v>536</v>
      </c>
      <c r="C750" s="81" t="s">
        <v>1500</v>
      </c>
      <c r="D750" s="82">
        <v>59713210.509999998</v>
      </c>
      <c r="E750" s="82">
        <v>37892026.129999995</v>
      </c>
      <c r="F750" s="83">
        <v>21821184.380000003</v>
      </c>
      <c r="G750" s="84"/>
    </row>
    <row r="751" spans="1:7" ht="24" x14ac:dyDescent="0.2">
      <c r="A751" s="79" t="s">
        <v>1501</v>
      </c>
      <c r="B751" s="80" t="s">
        <v>536</v>
      </c>
      <c r="C751" s="81" t="s">
        <v>1502</v>
      </c>
      <c r="D751" s="82">
        <v>4956162</v>
      </c>
      <c r="E751" s="82">
        <v>1699719.97</v>
      </c>
      <c r="F751" s="83">
        <v>3256442.03</v>
      </c>
      <c r="G751" s="84"/>
    </row>
    <row r="752" spans="1:7" ht="24" x14ac:dyDescent="0.2">
      <c r="A752" s="79" t="s">
        <v>568</v>
      </c>
      <c r="B752" s="80" t="s">
        <v>536</v>
      </c>
      <c r="C752" s="81" t="s">
        <v>1503</v>
      </c>
      <c r="D752" s="82">
        <v>4505601.8099999996</v>
      </c>
      <c r="E752" s="82">
        <v>1699719.97</v>
      </c>
      <c r="F752" s="83">
        <v>2805881.84</v>
      </c>
      <c r="G752" s="84"/>
    </row>
    <row r="753" spans="1:7" ht="24" x14ac:dyDescent="0.2">
      <c r="A753" s="79" t="s">
        <v>570</v>
      </c>
      <c r="B753" s="80" t="s">
        <v>536</v>
      </c>
      <c r="C753" s="81" t="s">
        <v>1504</v>
      </c>
      <c r="D753" s="82">
        <v>4505601.8099999996</v>
      </c>
      <c r="E753" s="82">
        <v>1699719.97</v>
      </c>
      <c r="F753" s="83">
        <v>2805881.84</v>
      </c>
      <c r="G753" s="84"/>
    </row>
    <row r="754" spans="1:7" ht="24" x14ac:dyDescent="0.2">
      <c r="A754" s="79" t="s">
        <v>572</v>
      </c>
      <c r="B754" s="80" t="s">
        <v>536</v>
      </c>
      <c r="C754" s="81" t="s">
        <v>1505</v>
      </c>
      <c r="D754" s="82">
        <v>4505601.8099999996</v>
      </c>
      <c r="E754" s="82">
        <v>1699719.97</v>
      </c>
      <c r="F754" s="83">
        <v>2805881.84</v>
      </c>
      <c r="G754" s="84"/>
    </row>
    <row r="755" spans="1:7" ht="24" x14ac:dyDescent="0.2">
      <c r="A755" s="79" t="s">
        <v>872</v>
      </c>
      <c r="B755" s="80" t="s">
        <v>536</v>
      </c>
      <c r="C755" s="81" t="s">
        <v>1506</v>
      </c>
      <c r="D755" s="82">
        <v>450560.19</v>
      </c>
      <c r="E755" s="82" t="s">
        <v>44</v>
      </c>
      <c r="F755" s="83">
        <v>450560.19</v>
      </c>
      <c r="G755" s="84"/>
    </row>
    <row r="756" spans="1:7" ht="24" x14ac:dyDescent="0.2">
      <c r="A756" s="79" t="s">
        <v>1053</v>
      </c>
      <c r="B756" s="80" t="s">
        <v>536</v>
      </c>
      <c r="C756" s="81" t="s">
        <v>1507</v>
      </c>
      <c r="D756" s="82">
        <v>450560.19</v>
      </c>
      <c r="E756" s="82" t="s">
        <v>44</v>
      </c>
      <c r="F756" s="83">
        <v>450560.19</v>
      </c>
      <c r="G756" s="84"/>
    </row>
    <row r="757" spans="1:7" ht="24" x14ac:dyDescent="0.2">
      <c r="A757" s="79" t="s">
        <v>1055</v>
      </c>
      <c r="B757" s="80" t="s">
        <v>536</v>
      </c>
      <c r="C757" s="81" t="s">
        <v>1508</v>
      </c>
      <c r="D757" s="82">
        <v>450560.19</v>
      </c>
      <c r="E757" s="82" t="s">
        <v>44</v>
      </c>
      <c r="F757" s="83">
        <v>450560.19</v>
      </c>
      <c r="G757" s="84"/>
    </row>
    <row r="758" spans="1:7" ht="108" x14ac:dyDescent="0.2">
      <c r="A758" s="79" t="s">
        <v>1509</v>
      </c>
      <c r="B758" s="80" t="s">
        <v>536</v>
      </c>
      <c r="C758" s="81" t="s">
        <v>1510</v>
      </c>
      <c r="D758" s="82">
        <v>1562400</v>
      </c>
      <c r="E758" s="82">
        <v>1041600</v>
      </c>
      <c r="F758" s="83">
        <v>520800</v>
      </c>
      <c r="G758" s="84"/>
    </row>
    <row r="759" spans="1:7" ht="24" x14ac:dyDescent="0.2">
      <c r="A759" s="79" t="s">
        <v>872</v>
      </c>
      <c r="B759" s="80" t="s">
        <v>536</v>
      </c>
      <c r="C759" s="81" t="s">
        <v>1511</v>
      </c>
      <c r="D759" s="82">
        <v>1562400</v>
      </c>
      <c r="E759" s="82">
        <v>1041600</v>
      </c>
      <c r="F759" s="83">
        <v>520800</v>
      </c>
      <c r="G759" s="84"/>
    </row>
    <row r="760" spans="1:7" ht="24" x14ac:dyDescent="0.2">
      <c r="A760" s="79" t="s">
        <v>1053</v>
      </c>
      <c r="B760" s="80" t="s">
        <v>536</v>
      </c>
      <c r="C760" s="81" t="s">
        <v>1512</v>
      </c>
      <c r="D760" s="82">
        <v>1562400</v>
      </c>
      <c r="E760" s="82">
        <v>1041600</v>
      </c>
      <c r="F760" s="83">
        <v>520800</v>
      </c>
      <c r="G760" s="84"/>
    </row>
    <row r="761" spans="1:7" ht="48" x14ac:dyDescent="0.2">
      <c r="A761" s="79" t="s">
        <v>1458</v>
      </c>
      <c r="B761" s="80" t="s">
        <v>536</v>
      </c>
      <c r="C761" s="81" t="s">
        <v>1513</v>
      </c>
      <c r="D761" s="82">
        <v>1562400</v>
      </c>
      <c r="E761" s="82">
        <v>1041600</v>
      </c>
      <c r="F761" s="83">
        <v>520800</v>
      </c>
      <c r="G761" s="84"/>
    </row>
    <row r="762" spans="1:7" ht="48" x14ac:dyDescent="0.2">
      <c r="A762" s="79" t="s">
        <v>1514</v>
      </c>
      <c r="B762" s="80" t="s">
        <v>536</v>
      </c>
      <c r="C762" s="81" t="s">
        <v>1515</v>
      </c>
      <c r="D762" s="82">
        <v>3197848.51</v>
      </c>
      <c r="E762" s="82">
        <v>2131986.16</v>
      </c>
      <c r="F762" s="83">
        <v>1065862.3500000001</v>
      </c>
      <c r="G762" s="84"/>
    </row>
    <row r="763" spans="1:7" ht="24" x14ac:dyDescent="0.2">
      <c r="A763" s="79" t="s">
        <v>872</v>
      </c>
      <c r="B763" s="80" t="s">
        <v>536</v>
      </c>
      <c r="C763" s="81" t="s">
        <v>1516</v>
      </c>
      <c r="D763" s="82">
        <v>3197848.51</v>
      </c>
      <c r="E763" s="82">
        <v>2131986.16</v>
      </c>
      <c r="F763" s="83">
        <v>1065862.3500000001</v>
      </c>
      <c r="G763" s="84"/>
    </row>
    <row r="764" spans="1:7" ht="24" x14ac:dyDescent="0.2">
      <c r="A764" s="79" t="s">
        <v>1053</v>
      </c>
      <c r="B764" s="80" t="s">
        <v>536</v>
      </c>
      <c r="C764" s="81" t="s">
        <v>1517</v>
      </c>
      <c r="D764" s="82">
        <v>3197848.51</v>
      </c>
      <c r="E764" s="82">
        <v>2131986.16</v>
      </c>
      <c r="F764" s="83">
        <v>1065862.3500000001</v>
      </c>
      <c r="G764" s="84"/>
    </row>
    <row r="765" spans="1:7" ht="48" x14ac:dyDescent="0.2">
      <c r="A765" s="79" t="s">
        <v>1458</v>
      </c>
      <c r="B765" s="80" t="s">
        <v>536</v>
      </c>
      <c r="C765" s="81" t="s">
        <v>1518</v>
      </c>
      <c r="D765" s="82">
        <v>3197848.51</v>
      </c>
      <c r="E765" s="82">
        <v>2131986.16</v>
      </c>
      <c r="F765" s="83">
        <v>1065862.3500000001</v>
      </c>
      <c r="G765" s="84"/>
    </row>
    <row r="766" spans="1:7" ht="84" x14ac:dyDescent="0.2">
      <c r="A766" s="79" t="s">
        <v>1519</v>
      </c>
      <c r="B766" s="80" t="s">
        <v>536</v>
      </c>
      <c r="C766" s="81" t="s">
        <v>1520</v>
      </c>
      <c r="D766" s="82">
        <v>49996800</v>
      </c>
      <c r="E766" s="82">
        <v>33018720</v>
      </c>
      <c r="F766" s="83">
        <v>16978080</v>
      </c>
      <c r="G766" s="84"/>
    </row>
    <row r="767" spans="1:7" ht="24" x14ac:dyDescent="0.2">
      <c r="A767" s="79" t="s">
        <v>872</v>
      </c>
      <c r="B767" s="80" t="s">
        <v>536</v>
      </c>
      <c r="C767" s="81" t="s">
        <v>1521</v>
      </c>
      <c r="D767" s="82">
        <v>49996800</v>
      </c>
      <c r="E767" s="82">
        <v>33018720</v>
      </c>
      <c r="F767" s="83">
        <v>16978080</v>
      </c>
      <c r="G767" s="84"/>
    </row>
    <row r="768" spans="1:7" ht="24" x14ac:dyDescent="0.2">
      <c r="A768" s="79" t="s">
        <v>1053</v>
      </c>
      <c r="B768" s="80" t="s">
        <v>536</v>
      </c>
      <c r="C768" s="81" t="s">
        <v>1522</v>
      </c>
      <c r="D768" s="82">
        <v>49996800</v>
      </c>
      <c r="E768" s="82">
        <v>33018720</v>
      </c>
      <c r="F768" s="83">
        <v>16978080</v>
      </c>
      <c r="G768" s="84"/>
    </row>
    <row r="769" spans="1:7" ht="48" x14ac:dyDescent="0.2">
      <c r="A769" s="79" t="s">
        <v>1458</v>
      </c>
      <c r="B769" s="80" t="s">
        <v>536</v>
      </c>
      <c r="C769" s="81" t="s">
        <v>1523</v>
      </c>
      <c r="D769" s="82">
        <v>49996800</v>
      </c>
      <c r="E769" s="82">
        <v>33018720</v>
      </c>
      <c r="F769" s="83">
        <v>16978080</v>
      </c>
      <c r="G769" s="84"/>
    </row>
    <row r="770" spans="1:7" x14ac:dyDescent="0.2">
      <c r="A770" s="79" t="s">
        <v>562</v>
      </c>
      <c r="B770" s="80" t="s">
        <v>536</v>
      </c>
      <c r="C770" s="81" t="s">
        <v>1524</v>
      </c>
      <c r="D770" s="82">
        <v>1031353619.8099999</v>
      </c>
      <c r="E770" s="82">
        <v>684150903.74000001</v>
      </c>
      <c r="F770" s="83">
        <v>347202716.06999999</v>
      </c>
      <c r="G770" s="84"/>
    </row>
    <row r="771" spans="1:7" ht="24" x14ac:dyDescent="0.2">
      <c r="A771" s="79" t="s">
        <v>1525</v>
      </c>
      <c r="B771" s="80" t="s">
        <v>536</v>
      </c>
      <c r="C771" s="81" t="s">
        <v>1526</v>
      </c>
      <c r="D771" s="82">
        <v>1031353619.8099999</v>
      </c>
      <c r="E771" s="82">
        <v>684150903.74000001</v>
      </c>
      <c r="F771" s="83">
        <v>347202716.06999999</v>
      </c>
      <c r="G771" s="84"/>
    </row>
    <row r="772" spans="1:7" ht="24" x14ac:dyDescent="0.2">
      <c r="A772" s="79" t="s">
        <v>1454</v>
      </c>
      <c r="B772" s="80" t="s">
        <v>536</v>
      </c>
      <c r="C772" s="81" t="s">
        <v>1527</v>
      </c>
      <c r="D772" s="82">
        <v>209842030</v>
      </c>
      <c r="E772" s="82">
        <v>139700000</v>
      </c>
      <c r="F772" s="83">
        <v>70142030</v>
      </c>
      <c r="G772" s="84"/>
    </row>
    <row r="773" spans="1:7" ht="24" x14ac:dyDescent="0.2">
      <c r="A773" s="79" t="s">
        <v>872</v>
      </c>
      <c r="B773" s="80" t="s">
        <v>536</v>
      </c>
      <c r="C773" s="81" t="s">
        <v>1528</v>
      </c>
      <c r="D773" s="82">
        <v>209842030</v>
      </c>
      <c r="E773" s="82">
        <v>139700000</v>
      </c>
      <c r="F773" s="83">
        <v>70142030</v>
      </c>
      <c r="G773" s="84"/>
    </row>
    <row r="774" spans="1:7" x14ac:dyDescent="0.2">
      <c r="A774" s="79" t="s">
        <v>1053</v>
      </c>
      <c r="B774" s="80" t="s">
        <v>536</v>
      </c>
      <c r="C774" s="81" t="s">
        <v>1529</v>
      </c>
      <c r="D774" s="82">
        <v>209842030</v>
      </c>
      <c r="E774" s="82">
        <v>139700000</v>
      </c>
      <c r="F774" s="83">
        <v>70142030</v>
      </c>
      <c r="G774" s="84"/>
    </row>
    <row r="775" spans="1:7" ht="48" x14ac:dyDescent="0.2">
      <c r="A775" s="79" t="s">
        <v>1458</v>
      </c>
      <c r="B775" s="80" t="s">
        <v>536</v>
      </c>
      <c r="C775" s="81" t="s">
        <v>1530</v>
      </c>
      <c r="D775" s="82">
        <v>209842030</v>
      </c>
      <c r="E775" s="82">
        <v>139700000</v>
      </c>
      <c r="F775" s="83">
        <v>70142030</v>
      </c>
      <c r="G775" s="84"/>
    </row>
    <row r="776" spans="1:7" ht="24" x14ac:dyDescent="0.2">
      <c r="A776" s="79" t="s">
        <v>932</v>
      </c>
      <c r="B776" s="80" t="s">
        <v>536</v>
      </c>
      <c r="C776" s="81" t="s">
        <v>1531</v>
      </c>
      <c r="D776" s="82">
        <v>20176833.18</v>
      </c>
      <c r="E776" s="82" t="s">
        <v>44</v>
      </c>
      <c r="F776" s="83">
        <v>20176833.18</v>
      </c>
      <c r="G776" s="84"/>
    </row>
    <row r="777" spans="1:7" ht="24" x14ac:dyDescent="0.2">
      <c r="A777" s="79" t="s">
        <v>872</v>
      </c>
      <c r="B777" s="80" t="s">
        <v>536</v>
      </c>
      <c r="C777" s="81" t="s">
        <v>1532</v>
      </c>
      <c r="D777" s="82">
        <v>20176833.18</v>
      </c>
      <c r="E777" s="82" t="s">
        <v>44</v>
      </c>
      <c r="F777" s="83">
        <v>20176833.18</v>
      </c>
      <c r="G777" s="84"/>
    </row>
    <row r="778" spans="1:7" x14ac:dyDescent="0.2">
      <c r="A778" s="79" t="s">
        <v>1053</v>
      </c>
      <c r="B778" s="80" t="s">
        <v>536</v>
      </c>
      <c r="C778" s="81" t="s">
        <v>1533</v>
      </c>
      <c r="D778" s="82">
        <v>20176833.18</v>
      </c>
      <c r="E778" s="82" t="s">
        <v>44</v>
      </c>
      <c r="F778" s="83">
        <v>20176833.18</v>
      </c>
      <c r="G778" s="84"/>
    </row>
    <row r="779" spans="1:7" x14ac:dyDescent="0.2">
      <c r="A779" s="79" t="s">
        <v>1055</v>
      </c>
      <c r="B779" s="80" t="s">
        <v>536</v>
      </c>
      <c r="C779" s="81" t="s">
        <v>1534</v>
      </c>
      <c r="D779" s="82">
        <v>20176833.18</v>
      </c>
      <c r="E779" s="82" t="s">
        <v>44</v>
      </c>
      <c r="F779" s="83">
        <v>20176833.18</v>
      </c>
      <c r="G779" s="84"/>
    </row>
    <row r="780" spans="1:7" ht="24" x14ac:dyDescent="0.2">
      <c r="A780" s="79" t="s">
        <v>1535</v>
      </c>
      <c r="B780" s="80" t="s">
        <v>536</v>
      </c>
      <c r="C780" s="81" t="s">
        <v>1536</v>
      </c>
      <c r="D780" s="82">
        <v>100000</v>
      </c>
      <c r="E780" s="82" t="s">
        <v>44</v>
      </c>
      <c r="F780" s="83">
        <v>100000</v>
      </c>
      <c r="G780" s="84"/>
    </row>
    <row r="781" spans="1:7" ht="24" x14ac:dyDescent="0.2">
      <c r="A781" s="79" t="s">
        <v>872</v>
      </c>
      <c r="B781" s="80" t="s">
        <v>536</v>
      </c>
      <c r="C781" s="81" t="s">
        <v>1537</v>
      </c>
      <c r="D781" s="82">
        <v>100000</v>
      </c>
      <c r="E781" s="82" t="s">
        <v>44</v>
      </c>
      <c r="F781" s="83">
        <v>100000</v>
      </c>
      <c r="G781" s="84"/>
    </row>
    <row r="782" spans="1:7" x14ac:dyDescent="0.2">
      <c r="A782" s="79" t="s">
        <v>1053</v>
      </c>
      <c r="B782" s="80" t="s">
        <v>536</v>
      </c>
      <c r="C782" s="81" t="s">
        <v>1538</v>
      </c>
      <c r="D782" s="82">
        <v>100000</v>
      </c>
      <c r="E782" s="82" t="s">
        <v>44</v>
      </c>
      <c r="F782" s="83">
        <v>100000</v>
      </c>
      <c r="G782" s="84"/>
    </row>
    <row r="783" spans="1:7" x14ac:dyDescent="0.2">
      <c r="A783" s="79" t="s">
        <v>1055</v>
      </c>
      <c r="B783" s="80" t="s">
        <v>536</v>
      </c>
      <c r="C783" s="81" t="s">
        <v>1539</v>
      </c>
      <c r="D783" s="82">
        <v>100000</v>
      </c>
      <c r="E783" s="82" t="s">
        <v>44</v>
      </c>
      <c r="F783" s="83">
        <v>100000</v>
      </c>
      <c r="G783" s="84"/>
    </row>
    <row r="784" spans="1:7" ht="24" x14ac:dyDescent="0.2">
      <c r="A784" s="79" t="s">
        <v>1540</v>
      </c>
      <c r="B784" s="80" t="s">
        <v>536</v>
      </c>
      <c r="C784" s="81" t="s">
        <v>1541</v>
      </c>
      <c r="D784" s="82">
        <v>10460156.630000001</v>
      </c>
      <c r="E784" s="82">
        <v>5112753.1399999997</v>
      </c>
      <c r="F784" s="83">
        <v>5347403.49</v>
      </c>
      <c r="G784" s="84"/>
    </row>
    <row r="785" spans="1:7" ht="24" x14ac:dyDescent="0.2">
      <c r="A785" s="79" t="s">
        <v>872</v>
      </c>
      <c r="B785" s="80" t="s">
        <v>536</v>
      </c>
      <c r="C785" s="81" t="s">
        <v>1542</v>
      </c>
      <c r="D785" s="82">
        <v>10460156.630000001</v>
      </c>
      <c r="E785" s="82">
        <v>5112753.1399999997</v>
      </c>
      <c r="F785" s="83">
        <v>5347403.49</v>
      </c>
      <c r="G785" s="84"/>
    </row>
    <row r="786" spans="1:7" x14ac:dyDescent="0.2">
      <c r="A786" s="79" t="s">
        <v>1053</v>
      </c>
      <c r="B786" s="80" t="s">
        <v>536</v>
      </c>
      <c r="C786" s="81" t="s">
        <v>1543</v>
      </c>
      <c r="D786" s="82">
        <v>10460156.630000001</v>
      </c>
      <c r="E786" s="82">
        <v>5112753.1399999997</v>
      </c>
      <c r="F786" s="83">
        <v>5347403.49</v>
      </c>
      <c r="G786" s="84"/>
    </row>
    <row r="787" spans="1:7" x14ac:dyDescent="0.2">
      <c r="A787" s="79" t="s">
        <v>1055</v>
      </c>
      <c r="B787" s="80" t="s">
        <v>536</v>
      </c>
      <c r="C787" s="81" t="s">
        <v>1544</v>
      </c>
      <c r="D787" s="82">
        <v>10460156.630000001</v>
      </c>
      <c r="E787" s="82">
        <v>5112753.1399999997</v>
      </c>
      <c r="F787" s="83">
        <v>5347403.49</v>
      </c>
      <c r="G787" s="84"/>
    </row>
    <row r="788" spans="1:7" ht="24" x14ac:dyDescent="0.2">
      <c r="A788" s="79" t="s">
        <v>1545</v>
      </c>
      <c r="B788" s="80" t="s">
        <v>536</v>
      </c>
      <c r="C788" s="81" t="s">
        <v>1546</v>
      </c>
      <c r="D788" s="82">
        <v>2000000</v>
      </c>
      <c r="E788" s="82">
        <v>1910650.6</v>
      </c>
      <c r="F788" s="83">
        <v>89349.4</v>
      </c>
      <c r="G788" s="84"/>
    </row>
    <row r="789" spans="1:7" ht="24" x14ac:dyDescent="0.2">
      <c r="A789" s="79" t="s">
        <v>872</v>
      </c>
      <c r="B789" s="80" t="s">
        <v>536</v>
      </c>
      <c r="C789" s="81" t="s">
        <v>1547</v>
      </c>
      <c r="D789" s="82">
        <v>2000000</v>
      </c>
      <c r="E789" s="82">
        <v>1910650.6</v>
      </c>
      <c r="F789" s="83">
        <v>89349.4</v>
      </c>
      <c r="G789" s="84"/>
    </row>
    <row r="790" spans="1:7" x14ac:dyDescent="0.2">
      <c r="A790" s="79" t="s">
        <v>1053</v>
      </c>
      <c r="B790" s="80" t="s">
        <v>536</v>
      </c>
      <c r="C790" s="81" t="s">
        <v>1548</v>
      </c>
      <c r="D790" s="82">
        <v>2000000</v>
      </c>
      <c r="E790" s="82">
        <v>1910650.6</v>
      </c>
      <c r="F790" s="83">
        <v>89349.4</v>
      </c>
      <c r="G790" s="84"/>
    </row>
    <row r="791" spans="1:7" x14ac:dyDescent="0.2">
      <c r="A791" s="79" t="s">
        <v>1055</v>
      </c>
      <c r="B791" s="80" t="s">
        <v>536</v>
      </c>
      <c r="C791" s="81" t="s">
        <v>1549</v>
      </c>
      <c r="D791" s="82">
        <v>2000000</v>
      </c>
      <c r="E791" s="82">
        <v>1910650.6</v>
      </c>
      <c r="F791" s="83">
        <v>89349.4</v>
      </c>
      <c r="G791" s="84"/>
    </row>
    <row r="792" spans="1:7" ht="60" x14ac:dyDescent="0.2">
      <c r="A792" s="79" t="s">
        <v>1550</v>
      </c>
      <c r="B792" s="80" t="s">
        <v>536</v>
      </c>
      <c r="C792" s="81" t="s">
        <v>1551</v>
      </c>
      <c r="D792" s="82">
        <v>788774600</v>
      </c>
      <c r="E792" s="82">
        <v>537427500</v>
      </c>
      <c r="F792" s="83">
        <v>251347100</v>
      </c>
      <c r="G792" s="84"/>
    </row>
    <row r="793" spans="1:7" ht="24" x14ac:dyDescent="0.2">
      <c r="A793" s="79" t="s">
        <v>872</v>
      </c>
      <c r="B793" s="80" t="s">
        <v>536</v>
      </c>
      <c r="C793" s="81" t="s">
        <v>1552</v>
      </c>
      <c r="D793" s="82">
        <v>788774600</v>
      </c>
      <c r="E793" s="82">
        <v>537427500</v>
      </c>
      <c r="F793" s="83">
        <v>251347100</v>
      </c>
      <c r="G793" s="84"/>
    </row>
    <row r="794" spans="1:7" x14ac:dyDescent="0.2">
      <c r="A794" s="79" t="s">
        <v>1053</v>
      </c>
      <c r="B794" s="80" t="s">
        <v>536</v>
      </c>
      <c r="C794" s="81" t="s">
        <v>1553</v>
      </c>
      <c r="D794" s="82">
        <v>788774600</v>
      </c>
      <c r="E794" s="82">
        <v>537427500</v>
      </c>
      <c r="F794" s="83">
        <v>251347100</v>
      </c>
      <c r="G794" s="84"/>
    </row>
    <row r="795" spans="1:7" ht="48" x14ac:dyDescent="0.2">
      <c r="A795" s="79" t="s">
        <v>1458</v>
      </c>
      <c r="B795" s="80" t="s">
        <v>536</v>
      </c>
      <c r="C795" s="81" t="s">
        <v>1554</v>
      </c>
      <c r="D795" s="82">
        <v>788774600</v>
      </c>
      <c r="E795" s="82">
        <v>537427500</v>
      </c>
      <c r="F795" s="83">
        <v>251347100</v>
      </c>
      <c r="G795" s="84"/>
    </row>
    <row r="796" spans="1:7" x14ac:dyDescent="0.2">
      <c r="A796" s="79" t="s">
        <v>623</v>
      </c>
      <c r="B796" s="80" t="s">
        <v>536</v>
      </c>
      <c r="C796" s="81" t="s">
        <v>1555</v>
      </c>
      <c r="D796" s="82">
        <v>16130109.4</v>
      </c>
      <c r="E796" s="82">
        <v>4354563.4000000004</v>
      </c>
      <c r="F796" s="83">
        <v>11775546</v>
      </c>
      <c r="G796" s="84"/>
    </row>
    <row r="797" spans="1:7" ht="24" x14ac:dyDescent="0.2">
      <c r="A797" s="79" t="s">
        <v>1556</v>
      </c>
      <c r="B797" s="80" t="s">
        <v>536</v>
      </c>
      <c r="C797" s="81" t="s">
        <v>1557</v>
      </c>
      <c r="D797" s="82">
        <v>16130109.4</v>
      </c>
      <c r="E797" s="82">
        <v>4354563.4000000004</v>
      </c>
      <c r="F797" s="83">
        <v>11775546</v>
      </c>
      <c r="G797" s="84"/>
    </row>
    <row r="798" spans="1:7" ht="24" x14ac:dyDescent="0.2">
      <c r="A798" s="79" t="s">
        <v>1558</v>
      </c>
      <c r="B798" s="80" t="s">
        <v>536</v>
      </c>
      <c r="C798" s="81" t="s">
        <v>1559</v>
      </c>
      <c r="D798" s="82">
        <v>6728400</v>
      </c>
      <c r="E798" s="82">
        <v>4354563.4000000004</v>
      </c>
      <c r="F798" s="83">
        <v>2373836.6</v>
      </c>
      <c r="G798" s="84"/>
    </row>
    <row r="799" spans="1:7" ht="24" x14ac:dyDescent="0.2">
      <c r="A799" s="79" t="s">
        <v>872</v>
      </c>
      <c r="B799" s="80" t="s">
        <v>536</v>
      </c>
      <c r="C799" s="81" t="s">
        <v>1560</v>
      </c>
      <c r="D799" s="82">
        <v>6728400</v>
      </c>
      <c r="E799" s="82">
        <v>4354563.4000000004</v>
      </c>
      <c r="F799" s="83">
        <v>2373836.6</v>
      </c>
      <c r="G799" s="84"/>
    </row>
    <row r="800" spans="1:7" x14ac:dyDescent="0.2">
      <c r="A800" s="79" t="s">
        <v>1053</v>
      </c>
      <c r="B800" s="80" t="s">
        <v>536</v>
      </c>
      <c r="C800" s="81" t="s">
        <v>1561</v>
      </c>
      <c r="D800" s="82">
        <v>6728400</v>
      </c>
      <c r="E800" s="82">
        <v>4354563.4000000004</v>
      </c>
      <c r="F800" s="83">
        <v>2373836.6</v>
      </c>
      <c r="G800" s="84"/>
    </row>
    <row r="801" spans="1:7" x14ac:dyDescent="0.2">
      <c r="A801" s="79" t="s">
        <v>1055</v>
      </c>
      <c r="B801" s="80" t="s">
        <v>536</v>
      </c>
      <c r="C801" s="81" t="s">
        <v>1562</v>
      </c>
      <c r="D801" s="82">
        <v>6728400</v>
      </c>
      <c r="E801" s="82">
        <v>4354563.4000000004</v>
      </c>
      <c r="F801" s="83">
        <v>2373836.6</v>
      </c>
      <c r="G801" s="84"/>
    </row>
    <row r="802" spans="1:7" ht="24" x14ac:dyDescent="0.2">
      <c r="A802" s="79" t="s">
        <v>1563</v>
      </c>
      <c r="B802" s="80" t="s">
        <v>536</v>
      </c>
      <c r="C802" s="81" t="s">
        <v>1564</v>
      </c>
      <c r="D802" s="82">
        <v>9401709.4000000004</v>
      </c>
      <c r="E802" s="82" t="s">
        <v>44</v>
      </c>
      <c r="F802" s="83">
        <v>9401709.4000000004</v>
      </c>
      <c r="G802" s="84"/>
    </row>
    <row r="803" spans="1:7" ht="24" x14ac:dyDescent="0.2">
      <c r="A803" s="79" t="s">
        <v>872</v>
      </c>
      <c r="B803" s="80" t="s">
        <v>536</v>
      </c>
      <c r="C803" s="81" t="s">
        <v>1565</v>
      </c>
      <c r="D803" s="82">
        <v>9401709.4000000004</v>
      </c>
      <c r="E803" s="82" t="s">
        <v>44</v>
      </c>
      <c r="F803" s="83">
        <v>9401709.4000000004</v>
      </c>
      <c r="G803" s="84"/>
    </row>
    <row r="804" spans="1:7" x14ac:dyDescent="0.2">
      <c r="A804" s="79" t="s">
        <v>1053</v>
      </c>
      <c r="B804" s="80" t="s">
        <v>536</v>
      </c>
      <c r="C804" s="81" t="s">
        <v>1566</v>
      </c>
      <c r="D804" s="82">
        <v>9401709.4000000004</v>
      </c>
      <c r="E804" s="82" t="s">
        <v>44</v>
      </c>
      <c r="F804" s="83">
        <v>9401709.4000000004</v>
      </c>
      <c r="G804" s="84"/>
    </row>
    <row r="805" spans="1:7" x14ac:dyDescent="0.2">
      <c r="A805" s="79" t="s">
        <v>1055</v>
      </c>
      <c r="B805" s="80" t="s">
        <v>536</v>
      </c>
      <c r="C805" s="81" t="s">
        <v>1567</v>
      </c>
      <c r="D805" s="82">
        <v>9401709.4000000004</v>
      </c>
      <c r="E805" s="82" t="s">
        <v>44</v>
      </c>
      <c r="F805" s="83">
        <v>9401709.4000000004</v>
      </c>
      <c r="G805" s="84"/>
    </row>
    <row r="806" spans="1:7" s="68" customFormat="1" x14ac:dyDescent="0.2">
      <c r="A806" s="73" t="s">
        <v>1568</v>
      </c>
      <c r="B806" s="74" t="s">
        <v>536</v>
      </c>
      <c r="C806" s="75" t="s">
        <v>1569</v>
      </c>
      <c r="D806" s="76">
        <v>400731742.23000002</v>
      </c>
      <c r="E806" s="76">
        <v>229585934.61000001</v>
      </c>
      <c r="F806" s="77">
        <v>171145807.62</v>
      </c>
      <c r="G806" s="78"/>
    </row>
    <row r="807" spans="1:7" ht="36" x14ac:dyDescent="0.2">
      <c r="A807" s="79" t="s">
        <v>1570</v>
      </c>
      <c r="B807" s="80" t="s">
        <v>536</v>
      </c>
      <c r="C807" s="81" t="s">
        <v>1571</v>
      </c>
      <c r="D807" s="82">
        <v>131153222.23</v>
      </c>
      <c r="E807" s="82">
        <v>76498374.960000008</v>
      </c>
      <c r="F807" s="83">
        <v>54654847.270000003</v>
      </c>
      <c r="G807" s="84"/>
    </row>
    <row r="808" spans="1:7" ht="36" x14ac:dyDescent="0.2">
      <c r="A808" s="79" t="s">
        <v>1572</v>
      </c>
      <c r="B808" s="80" t="s">
        <v>536</v>
      </c>
      <c r="C808" s="81" t="s">
        <v>1573</v>
      </c>
      <c r="D808" s="82">
        <v>6406780</v>
      </c>
      <c r="E808" s="82">
        <v>3706777.78</v>
      </c>
      <c r="F808" s="83">
        <v>2700002.22</v>
      </c>
      <c r="G808" s="84"/>
    </row>
    <row r="809" spans="1:7" ht="24" x14ac:dyDescent="0.2">
      <c r="A809" s="79" t="s">
        <v>2200</v>
      </c>
      <c r="B809" s="80" t="s">
        <v>536</v>
      </c>
      <c r="C809" s="81" t="s">
        <v>1574</v>
      </c>
      <c r="D809" s="82">
        <v>6406780</v>
      </c>
      <c r="E809" s="82">
        <v>3706777.78</v>
      </c>
      <c r="F809" s="83">
        <v>2700002.22</v>
      </c>
      <c r="G809" s="84"/>
    </row>
    <row r="810" spans="1:7" x14ac:dyDescent="0.2">
      <c r="A810" s="79" t="s">
        <v>1575</v>
      </c>
      <c r="B810" s="80" t="s">
        <v>536</v>
      </c>
      <c r="C810" s="81" t="s">
        <v>1576</v>
      </c>
      <c r="D810" s="82">
        <v>6406780</v>
      </c>
      <c r="E810" s="82">
        <v>3706777.78</v>
      </c>
      <c r="F810" s="83">
        <v>2700002.22</v>
      </c>
      <c r="G810" s="84"/>
    </row>
    <row r="811" spans="1:7" ht="24" x14ac:dyDescent="0.2">
      <c r="A811" s="79" t="s">
        <v>872</v>
      </c>
      <c r="B811" s="80" t="s">
        <v>536</v>
      </c>
      <c r="C811" s="81" t="s">
        <v>1577</v>
      </c>
      <c r="D811" s="82">
        <v>6406780</v>
      </c>
      <c r="E811" s="82">
        <v>3706777.78</v>
      </c>
      <c r="F811" s="83">
        <v>2700002.22</v>
      </c>
      <c r="G811" s="84"/>
    </row>
    <row r="812" spans="1:7" x14ac:dyDescent="0.2">
      <c r="A812" s="79" t="s">
        <v>1053</v>
      </c>
      <c r="B812" s="80" t="s">
        <v>536</v>
      </c>
      <c r="C812" s="81" t="s">
        <v>1578</v>
      </c>
      <c r="D812" s="82">
        <v>6406780</v>
      </c>
      <c r="E812" s="82">
        <v>3706777.78</v>
      </c>
      <c r="F812" s="83">
        <v>2700002.22</v>
      </c>
      <c r="G812" s="84"/>
    </row>
    <row r="813" spans="1:7" x14ac:dyDescent="0.2">
      <c r="A813" s="79" t="s">
        <v>1055</v>
      </c>
      <c r="B813" s="80" t="s">
        <v>536</v>
      </c>
      <c r="C813" s="81" t="s">
        <v>1579</v>
      </c>
      <c r="D813" s="82">
        <v>6406780</v>
      </c>
      <c r="E813" s="82">
        <v>3706777.78</v>
      </c>
      <c r="F813" s="83">
        <v>2700002.22</v>
      </c>
      <c r="G813" s="84"/>
    </row>
    <row r="814" spans="1:7" x14ac:dyDescent="0.2">
      <c r="A814" s="79" t="s">
        <v>562</v>
      </c>
      <c r="B814" s="80" t="s">
        <v>536</v>
      </c>
      <c r="C814" s="81" t="s">
        <v>1580</v>
      </c>
      <c r="D814" s="82">
        <v>124746442.23</v>
      </c>
      <c r="E814" s="82">
        <v>72791597.180000007</v>
      </c>
      <c r="F814" s="83">
        <v>51954845.050000004</v>
      </c>
      <c r="G814" s="84"/>
    </row>
    <row r="815" spans="1:7" ht="36" x14ac:dyDescent="0.2">
      <c r="A815" s="79" t="s">
        <v>1581</v>
      </c>
      <c r="B815" s="80" t="s">
        <v>536</v>
      </c>
      <c r="C815" s="81" t="s">
        <v>1582</v>
      </c>
      <c r="D815" s="82">
        <v>838922.23</v>
      </c>
      <c r="E815" s="82">
        <v>838922.23</v>
      </c>
      <c r="F815" s="83" t="s">
        <v>44</v>
      </c>
      <c r="G815" s="84"/>
    </row>
    <row r="816" spans="1:7" ht="24" x14ac:dyDescent="0.2">
      <c r="A816" s="79" t="s">
        <v>1583</v>
      </c>
      <c r="B816" s="80" t="s">
        <v>536</v>
      </c>
      <c r="C816" s="81" t="s">
        <v>1584</v>
      </c>
      <c r="D816" s="82">
        <v>255700</v>
      </c>
      <c r="E816" s="82">
        <v>255700</v>
      </c>
      <c r="F816" s="83" t="s">
        <v>44</v>
      </c>
      <c r="G816" s="84"/>
    </row>
    <row r="817" spans="1:7" ht="24" x14ac:dyDescent="0.2">
      <c r="A817" s="79" t="s">
        <v>872</v>
      </c>
      <c r="B817" s="80" t="s">
        <v>536</v>
      </c>
      <c r="C817" s="81" t="s">
        <v>1585</v>
      </c>
      <c r="D817" s="82">
        <v>255700</v>
      </c>
      <c r="E817" s="82">
        <v>255700</v>
      </c>
      <c r="F817" s="83" t="s">
        <v>44</v>
      </c>
      <c r="G817" s="84"/>
    </row>
    <row r="818" spans="1:7" x14ac:dyDescent="0.2">
      <c r="A818" s="79" t="s">
        <v>1053</v>
      </c>
      <c r="B818" s="80" t="s">
        <v>536</v>
      </c>
      <c r="C818" s="81" t="s">
        <v>1586</v>
      </c>
      <c r="D818" s="82">
        <v>255700</v>
      </c>
      <c r="E818" s="82">
        <v>255700</v>
      </c>
      <c r="F818" s="83" t="s">
        <v>44</v>
      </c>
      <c r="G818" s="84"/>
    </row>
    <row r="819" spans="1:7" x14ac:dyDescent="0.2">
      <c r="A819" s="79" t="s">
        <v>1055</v>
      </c>
      <c r="B819" s="80" t="s">
        <v>536</v>
      </c>
      <c r="C819" s="81" t="s">
        <v>1587</v>
      </c>
      <c r="D819" s="82">
        <v>255700</v>
      </c>
      <c r="E819" s="82">
        <v>255700</v>
      </c>
      <c r="F819" s="83" t="s">
        <v>44</v>
      </c>
      <c r="G819" s="84"/>
    </row>
    <row r="820" spans="1:7" x14ac:dyDescent="0.2">
      <c r="A820" s="79" t="s">
        <v>1588</v>
      </c>
      <c r="B820" s="80" t="s">
        <v>536</v>
      </c>
      <c r="C820" s="81" t="s">
        <v>1589</v>
      </c>
      <c r="D820" s="82">
        <v>583222.23</v>
      </c>
      <c r="E820" s="82">
        <v>583222.23</v>
      </c>
      <c r="F820" s="83" t="s">
        <v>44</v>
      </c>
      <c r="G820" s="84"/>
    </row>
    <row r="821" spans="1:7" ht="24" x14ac:dyDescent="0.2">
      <c r="A821" s="79" t="s">
        <v>872</v>
      </c>
      <c r="B821" s="80" t="s">
        <v>536</v>
      </c>
      <c r="C821" s="81" t="s">
        <v>1590</v>
      </c>
      <c r="D821" s="82">
        <v>583222.23</v>
      </c>
      <c r="E821" s="82">
        <v>583222.23</v>
      </c>
      <c r="F821" s="83" t="s">
        <v>44</v>
      </c>
      <c r="G821" s="84"/>
    </row>
    <row r="822" spans="1:7" x14ac:dyDescent="0.2">
      <c r="A822" s="79" t="s">
        <v>1053</v>
      </c>
      <c r="B822" s="80" t="s">
        <v>536</v>
      </c>
      <c r="C822" s="81" t="s">
        <v>1591</v>
      </c>
      <c r="D822" s="82">
        <v>583222.23</v>
      </c>
      <c r="E822" s="82">
        <v>583222.23</v>
      </c>
      <c r="F822" s="83" t="s">
        <v>44</v>
      </c>
      <c r="G822" s="84"/>
    </row>
    <row r="823" spans="1:7" x14ac:dyDescent="0.2">
      <c r="A823" s="79" t="s">
        <v>1055</v>
      </c>
      <c r="B823" s="80" t="s">
        <v>536</v>
      </c>
      <c r="C823" s="81" t="s">
        <v>1592</v>
      </c>
      <c r="D823" s="82">
        <v>583222.23</v>
      </c>
      <c r="E823" s="82">
        <v>583222.23</v>
      </c>
      <c r="F823" s="83" t="s">
        <v>44</v>
      </c>
      <c r="G823" s="84"/>
    </row>
    <row r="824" spans="1:7" ht="27.75" customHeight="1" x14ac:dyDescent="0.2">
      <c r="A824" s="79" t="s">
        <v>1593</v>
      </c>
      <c r="B824" s="80" t="s">
        <v>536</v>
      </c>
      <c r="C824" s="81" t="s">
        <v>1594</v>
      </c>
      <c r="D824" s="82">
        <v>320000</v>
      </c>
      <c r="E824" s="82">
        <v>97624.3</v>
      </c>
      <c r="F824" s="83">
        <v>222375.7</v>
      </c>
      <c r="G824" s="84"/>
    </row>
    <row r="825" spans="1:7" ht="35.25" customHeight="1" x14ac:dyDescent="0.2">
      <c r="A825" s="79" t="s">
        <v>1595</v>
      </c>
      <c r="B825" s="80" t="s">
        <v>536</v>
      </c>
      <c r="C825" s="81" t="s">
        <v>1596</v>
      </c>
      <c r="D825" s="82">
        <v>277600</v>
      </c>
      <c r="E825" s="82">
        <v>55224.3</v>
      </c>
      <c r="F825" s="83">
        <v>222375.7</v>
      </c>
      <c r="G825" s="84"/>
    </row>
    <row r="826" spans="1:7" ht="24" x14ac:dyDescent="0.2">
      <c r="A826" s="79" t="s">
        <v>872</v>
      </c>
      <c r="B826" s="80" t="s">
        <v>536</v>
      </c>
      <c r="C826" s="81" t="s">
        <v>1597</v>
      </c>
      <c r="D826" s="82">
        <v>277600</v>
      </c>
      <c r="E826" s="82">
        <v>55224.3</v>
      </c>
      <c r="F826" s="83">
        <v>222375.7</v>
      </c>
      <c r="G826" s="84"/>
    </row>
    <row r="827" spans="1:7" x14ac:dyDescent="0.2">
      <c r="A827" s="79" t="s">
        <v>1053</v>
      </c>
      <c r="B827" s="80" t="s">
        <v>536</v>
      </c>
      <c r="C827" s="81" t="s">
        <v>1598</v>
      </c>
      <c r="D827" s="82">
        <v>277600</v>
      </c>
      <c r="E827" s="82">
        <v>55224.3</v>
      </c>
      <c r="F827" s="83">
        <v>222375.7</v>
      </c>
      <c r="G827" s="84"/>
    </row>
    <row r="828" spans="1:7" x14ac:dyDescent="0.2">
      <c r="A828" s="79" t="s">
        <v>1055</v>
      </c>
      <c r="B828" s="80" t="s">
        <v>536</v>
      </c>
      <c r="C828" s="81" t="s">
        <v>1599</v>
      </c>
      <c r="D828" s="82">
        <v>277600</v>
      </c>
      <c r="E828" s="82">
        <v>55224.3</v>
      </c>
      <c r="F828" s="83">
        <v>222375.7</v>
      </c>
      <c r="G828" s="84"/>
    </row>
    <row r="829" spans="1:7" x14ac:dyDescent="0.2">
      <c r="A829" s="79" t="s">
        <v>1600</v>
      </c>
      <c r="B829" s="80" t="s">
        <v>536</v>
      </c>
      <c r="C829" s="81" t="s">
        <v>1601</v>
      </c>
      <c r="D829" s="82">
        <v>42400</v>
      </c>
      <c r="E829" s="82">
        <v>42400</v>
      </c>
      <c r="F829" s="83" t="s">
        <v>44</v>
      </c>
      <c r="G829" s="84"/>
    </row>
    <row r="830" spans="1:7" ht="24" x14ac:dyDescent="0.2">
      <c r="A830" s="79" t="s">
        <v>872</v>
      </c>
      <c r="B830" s="80" t="s">
        <v>536</v>
      </c>
      <c r="C830" s="81" t="s">
        <v>1602</v>
      </c>
      <c r="D830" s="82">
        <v>42400</v>
      </c>
      <c r="E830" s="82">
        <v>42400</v>
      </c>
      <c r="F830" s="83" t="s">
        <v>44</v>
      </c>
      <c r="G830" s="84"/>
    </row>
    <row r="831" spans="1:7" x14ac:dyDescent="0.2">
      <c r="A831" s="79" t="s">
        <v>1053</v>
      </c>
      <c r="B831" s="80" t="s">
        <v>536</v>
      </c>
      <c r="C831" s="81" t="s">
        <v>1603</v>
      </c>
      <c r="D831" s="82">
        <v>42400</v>
      </c>
      <c r="E831" s="82">
        <v>42400</v>
      </c>
      <c r="F831" s="83" t="s">
        <v>44</v>
      </c>
      <c r="G831" s="84"/>
    </row>
    <row r="832" spans="1:7" x14ac:dyDescent="0.2">
      <c r="A832" s="79" t="s">
        <v>1055</v>
      </c>
      <c r="B832" s="80" t="s">
        <v>536</v>
      </c>
      <c r="C832" s="81" t="s">
        <v>1604</v>
      </c>
      <c r="D832" s="82">
        <v>42400</v>
      </c>
      <c r="E832" s="82">
        <v>42400</v>
      </c>
      <c r="F832" s="83" t="s">
        <v>44</v>
      </c>
      <c r="G832" s="84"/>
    </row>
    <row r="833" spans="1:7" ht="36" x14ac:dyDescent="0.2">
      <c r="A833" s="79" t="s">
        <v>1605</v>
      </c>
      <c r="B833" s="80" t="s">
        <v>536</v>
      </c>
      <c r="C833" s="81" t="s">
        <v>1606</v>
      </c>
      <c r="D833" s="82">
        <v>123587520</v>
      </c>
      <c r="E833" s="82">
        <v>71855050.650000006</v>
      </c>
      <c r="F833" s="83">
        <v>51732469.350000001</v>
      </c>
      <c r="G833" s="84"/>
    </row>
    <row r="834" spans="1:7" ht="24" x14ac:dyDescent="0.2">
      <c r="A834" s="79" t="s">
        <v>1454</v>
      </c>
      <c r="B834" s="80" t="s">
        <v>536</v>
      </c>
      <c r="C834" s="81" t="s">
        <v>1607</v>
      </c>
      <c r="D834" s="82">
        <v>123587520</v>
      </c>
      <c r="E834" s="82">
        <v>71855050.650000006</v>
      </c>
      <c r="F834" s="83">
        <v>51732469.350000001</v>
      </c>
      <c r="G834" s="84"/>
    </row>
    <row r="835" spans="1:7" ht="24" x14ac:dyDescent="0.2">
      <c r="A835" s="79" t="s">
        <v>872</v>
      </c>
      <c r="B835" s="80" t="s">
        <v>536</v>
      </c>
      <c r="C835" s="81" t="s">
        <v>1608</v>
      </c>
      <c r="D835" s="82">
        <v>123587520</v>
      </c>
      <c r="E835" s="82">
        <v>71855050.650000006</v>
      </c>
      <c r="F835" s="83">
        <v>51732469.350000001</v>
      </c>
      <c r="G835" s="84"/>
    </row>
    <row r="836" spans="1:7" x14ac:dyDescent="0.2">
      <c r="A836" s="79" t="s">
        <v>1053</v>
      </c>
      <c r="B836" s="80" t="s">
        <v>536</v>
      </c>
      <c r="C836" s="81" t="s">
        <v>1609</v>
      </c>
      <c r="D836" s="82">
        <v>123587520</v>
      </c>
      <c r="E836" s="82">
        <v>71855050.650000006</v>
      </c>
      <c r="F836" s="83">
        <v>51732469.350000001</v>
      </c>
      <c r="G836" s="84"/>
    </row>
    <row r="837" spans="1:7" ht="48" x14ac:dyDescent="0.2">
      <c r="A837" s="79" t="s">
        <v>1458</v>
      </c>
      <c r="B837" s="80" t="s">
        <v>536</v>
      </c>
      <c r="C837" s="81" t="s">
        <v>1610</v>
      </c>
      <c r="D837" s="82">
        <v>123587520</v>
      </c>
      <c r="E837" s="82">
        <v>71855050.650000006</v>
      </c>
      <c r="F837" s="83">
        <v>51732469.350000001</v>
      </c>
      <c r="G837" s="84"/>
    </row>
    <row r="838" spans="1:7" ht="36" x14ac:dyDescent="0.2">
      <c r="A838" s="79" t="s">
        <v>1449</v>
      </c>
      <c r="B838" s="80" t="s">
        <v>536</v>
      </c>
      <c r="C838" s="81" t="s">
        <v>1611</v>
      </c>
      <c r="D838" s="82">
        <v>269578520</v>
      </c>
      <c r="E838" s="82">
        <v>153087559.65000001</v>
      </c>
      <c r="F838" s="83">
        <v>116490960.34999999</v>
      </c>
      <c r="G838" s="84"/>
    </row>
    <row r="839" spans="1:7" x14ac:dyDescent="0.2">
      <c r="A839" s="79" t="s">
        <v>562</v>
      </c>
      <c r="B839" s="80" t="s">
        <v>536</v>
      </c>
      <c r="C839" s="81" t="s">
        <v>1612</v>
      </c>
      <c r="D839" s="82">
        <v>268113320</v>
      </c>
      <c r="E839" s="82">
        <v>152222259.65000001</v>
      </c>
      <c r="F839" s="83">
        <v>115891060.34999999</v>
      </c>
      <c r="G839" s="84"/>
    </row>
    <row r="840" spans="1:7" ht="24" x14ac:dyDescent="0.2">
      <c r="A840" s="79" t="s">
        <v>1613</v>
      </c>
      <c r="B840" s="80" t="s">
        <v>536</v>
      </c>
      <c r="C840" s="81" t="s">
        <v>1614</v>
      </c>
      <c r="D840" s="82">
        <v>268113320</v>
      </c>
      <c r="E840" s="82">
        <v>152222259.65000001</v>
      </c>
      <c r="F840" s="83">
        <v>115891060.34999999</v>
      </c>
      <c r="G840" s="84"/>
    </row>
    <row r="841" spans="1:7" ht="24" x14ac:dyDescent="0.2">
      <c r="A841" s="79" t="s">
        <v>1454</v>
      </c>
      <c r="B841" s="80" t="s">
        <v>536</v>
      </c>
      <c r="C841" s="81" t="s">
        <v>1615</v>
      </c>
      <c r="D841" s="82">
        <v>195204639.80000001</v>
      </c>
      <c r="E841" s="82">
        <v>121560894.09</v>
      </c>
      <c r="F841" s="83">
        <v>73643745.709999993</v>
      </c>
      <c r="G841" s="84"/>
    </row>
    <row r="842" spans="1:7" ht="24" x14ac:dyDescent="0.2">
      <c r="A842" s="79" t="s">
        <v>872</v>
      </c>
      <c r="B842" s="80" t="s">
        <v>536</v>
      </c>
      <c r="C842" s="81" t="s">
        <v>1616</v>
      </c>
      <c r="D842" s="82">
        <v>195204639.80000001</v>
      </c>
      <c r="E842" s="82">
        <v>121560894.09</v>
      </c>
      <c r="F842" s="83">
        <v>73643745.709999993</v>
      </c>
      <c r="G842" s="84"/>
    </row>
    <row r="843" spans="1:7" x14ac:dyDescent="0.2">
      <c r="A843" s="79" t="s">
        <v>1053</v>
      </c>
      <c r="B843" s="80" t="s">
        <v>536</v>
      </c>
      <c r="C843" s="81" t="s">
        <v>1617</v>
      </c>
      <c r="D843" s="82">
        <v>195204639.80000001</v>
      </c>
      <c r="E843" s="82">
        <v>121560894.09</v>
      </c>
      <c r="F843" s="83">
        <v>73643745.709999993</v>
      </c>
      <c r="G843" s="84"/>
    </row>
    <row r="844" spans="1:7" ht="60" x14ac:dyDescent="0.2">
      <c r="A844" s="79" t="s">
        <v>1618</v>
      </c>
      <c r="B844" s="80" t="s">
        <v>536</v>
      </c>
      <c r="C844" s="81" t="s">
        <v>1619</v>
      </c>
      <c r="D844" s="82">
        <v>195204639.80000001</v>
      </c>
      <c r="E844" s="82">
        <v>121560894.09</v>
      </c>
      <c r="F844" s="83">
        <v>73643745.709999993</v>
      </c>
      <c r="G844" s="84"/>
    </row>
    <row r="845" spans="1:7" ht="24" x14ac:dyDescent="0.2">
      <c r="A845" s="79" t="s">
        <v>932</v>
      </c>
      <c r="B845" s="80" t="s">
        <v>536</v>
      </c>
      <c r="C845" s="81" t="s">
        <v>1620</v>
      </c>
      <c r="D845" s="82">
        <v>4733670</v>
      </c>
      <c r="E845" s="82" t="s">
        <v>44</v>
      </c>
      <c r="F845" s="83">
        <v>4733670</v>
      </c>
      <c r="G845" s="84"/>
    </row>
    <row r="846" spans="1:7" ht="24" x14ac:dyDescent="0.2">
      <c r="A846" s="79" t="s">
        <v>872</v>
      </c>
      <c r="B846" s="80" t="s">
        <v>536</v>
      </c>
      <c r="C846" s="81" t="s">
        <v>1621</v>
      </c>
      <c r="D846" s="82">
        <v>4733670</v>
      </c>
      <c r="E846" s="82" t="s">
        <v>44</v>
      </c>
      <c r="F846" s="83">
        <v>4733670</v>
      </c>
      <c r="G846" s="84"/>
    </row>
    <row r="847" spans="1:7" x14ac:dyDescent="0.2">
      <c r="A847" s="79" t="s">
        <v>1053</v>
      </c>
      <c r="B847" s="80" t="s">
        <v>536</v>
      </c>
      <c r="C847" s="81" t="s">
        <v>1622</v>
      </c>
      <c r="D847" s="82">
        <v>4733670</v>
      </c>
      <c r="E847" s="82" t="s">
        <v>44</v>
      </c>
      <c r="F847" s="83">
        <v>4733670</v>
      </c>
      <c r="G847" s="84"/>
    </row>
    <row r="848" spans="1:7" x14ac:dyDescent="0.2">
      <c r="A848" s="79" t="s">
        <v>1055</v>
      </c>
      <c r="B848" s="80" t="s">
        <v>536</v>
      </c>
      <c r="C848" s="81" t="s">
        <v>1623</v>
      </c>
      <c r="D848" s="82">
        <v>4733670</v>
      </c>
      <c r="E848" s="82" t="s">
        <v>44</v>
      </c>
      <c r="F848" s="83">
        <v>4733670</v>
      </c>
      <c r="G848" s="84"/>
    </row>
    <row r="849" spans="1:7" ht="24" x14ac:dyDescent="0.2">
      <c r="A849" s="79" t="s">
        <v>1624</v>
      </c>
      <c r="B849" s="80" t="s">
        <v>536</v>
      </c>
      <c r="C849" s="81" t="s">
        <v>1625</v>
      </c>
      <c r="D849" s="82">
        <v>1000050</v>
      </c>
      <c r="E849" s="82">
        <v>689100.61</v>
      </c>
      <c r="F849" s="83">
        <v>310949.39</v>
      </c>
      <c r="G849" s="84"/>
    </row>
    <row r="850" spans="1:7" ht="24" x14ac:dyDescent="0.2">
      <c r="A850" s="79" t="s">
        <v>872</v>
      </c>
      <c r="B850" s="80" t="s">
        <v>536</v>
      </c>
      <c r="C850" s="81" t="s">
        <v>1626</v>
      </c>
      <c r="D850" s="82">
        <v>1000050</v>
      </c>
      <c r="E850" s="82">
        <v>689100.61</v>
      </c>
      <c r="F850" s="83">
        <v>310949.39</v>
      </c>
      <c r="G850" s="84"/>
    </row>
    <row r="851" spans="1:7" x14ac:dyDescent="0.2">
      <c r="A851" s="79" t="s">
        <v>1053</v>
      </c>
      <c r="B851" s="80" t="s">
        <v>536</v>
      </c>
      <c r="C851" s="81" t="s">
        <v>1627</v>
      </c>
      <c r="D851" s="82">
        <v>1000050</v>
      </c>
      <c r="E851" s="82">
        <v>689100.61</v>
      </c>
      <c r="F851" s="83">
        <v>310949.39</v>
      </c>
      <c r="G851" s="84"/>
    </row>
    <row r="852" spans="1:7" x14ac:dyDescent="0.2">
      <c r="A852" s="79" t="s">
        <v>1055</v>
      </c>
      <c r="B852" s="80" t="s">
        <v>536</v>
      </c>
      <c r="C852" s="81" t="s">
        <v>1628</v>
      </c>
      <c r="D852" s="82">
        <v>1000050</v>
      </c>
      <c r="E852" s="82">
        <v>689100.61</v>
      </c>
      <c r="F852" s="83">
        <v>310949.39</v>
      </c>
      <c r="G852" s="84"/>
    </row>
    <row r="853" spans="1:7" x14ac:dyDescent="0.2">
      <c r="A853" s="79" t="s">
        <v>1629</v>
      </c>
      <c r="B853" s="80" t="s">
        <v>536</v>
      </c>
      <c r="C853" s="81" t="s">
        <v>1630</v>
      </c>
      <c r="D853" s="82">
        <v>100000</v>
      </c>
      <c r="E853" s="82">
        <v>71656</v>
      </c>
      <c r="F853" s="83">
        <v>28344</v>
      </c>
      <c r="G853" s="84"/>
    </row>
    <row r="854" spans="1:7" ht="24" x14ac:dyDescent="0.2">
      <c r="A854" s="79" t="s">
        <v>872</v>
      </c>
      <c r="B854" s="80" t="s">
        <v>536</v>
      </c>
      <c r="C854" s="81" t="s">
        <v>1631</v>
      </c>
      <c r="D854" s="82">
        <v>100000</v>
      </c>
      <c r="E854" s="82">
        <v>71656</v>
      </c>
      <c r="F854" s="83">
        <v>28344</v>
      </c>
      <c r="G854" s="84"/>
    </row>
    <row r="855" spans="1:7" x14ac:dyDescent="0.2">
      <c r="A855" s="79" t="s">
        <v>1053</v>
      </c>
      <c r="B855" s="80" t="s">
        <v>536</v>
      </c>
      <c r="C855" s="81" t="s">
        <v>1632</v>
      </c>
      <c r="D855" s="82">
        <v>100000</v>
      </c>
      <c r="E855" s="82">
        <v>71656</v>
      </c>
      <c r="F855" s="83">
        <v>28344</v>
      </c>
      <c r="G855" s="84"/>
    </row>
    <row r="856" spans="1:7" x14ac:dyDescent="0.2">
      <c r="A856" s="79" t="s">
        <v>1055</v>
      </c>
      <c r="B856" s="80" t="s">
        <v>536</v>
      </c>
      <c r="C856" s="81" t="s">
        <v>1633</v>
      </c>
      <c r="D856" s="82">
        <v>100000</v>
      </c>
      <c r="E856" s="82">
        <v>71656</v>
      </c>
      <c r="F856" s="83">
        <v>28344</v>
      </c>
      <c r="G856" s="84"/>
    </row>
    <row r="857" spans="1:7" ht="36" x14ac:dyDescent="0.2">
      <c r="A857" s="79" t="s">
        <v>1634</v>
      </c>
      <c r="B857" s="80" t="s">
        <v>536</v>
      </c>
      <c r="C857" s="81" t="s">
        <v>1635</v>
      </c>
      <c r="D857" s="82">
        <v>6890000</v>
      </c>
      <c r="E857" s="82">
        <v>455448</v>
      </c>
      <c r="F857" s="83">
        <v>6434552</v>
      </c>
      <c r="G857" s="84"/>
    </row>
    <row r="858" spans="1:7" ht="24" x14ac:dyDescent="0.2">
      <c r="A858" s="79" t="s">
        <v>872</v>
      </c>
      <c r="B858" s="80" t="s">
        <v>536</v>
      </c>
      <c r="C858" s="81" t="s">
        <v>1636</v>
      </c>
      <c r="D858" s="82">
        <v>6890000</v>
      </c>
      <c r="E858" s="82">
        <v>455448</v>
      </c>
      <c r="F858" s="83">
        <v>6434552</v>
      </c>
      <c r="G858" s="84"/>
    </row>
    <row r="859" spans="1:7" x14ac:dyDescent="0.2">
      <c r="A859" s="79" t="s">
        <v>1053</v>
      </c>
      <c r="B859" s="80" t="s">
        <v>536</v>
      </c>
      <c r="C859" s="81" t="s">
        <v>1637</v>
      </c>
      <c r="D859" s="82">
        <v>6890000</v>
      </c>
      <c r="E859" s="82">
        <v>455448</v>
      </c>
      <c r="F859" s="83">
        <v>6434552</v>
      </c>
      <c r="G859" s="84"/>
    </row>
    <row r="860" spans="1:7" x14ac:dyDescent="0.2">
      <c r="A860" s="79" t="s">
        <v>1055</v>
      </c>
      <c r="B860" s="80" t="s">
        <v>536</v>
      </c>
      <c r="C860" s="81" t="s">
        <v>1638</v>
      </c>
      <c r="D860" s="82">
        <v>6890000</v>
      </c>
      <c r="E860" s="82">
        <v>455448</v>
      </c>
      <c r="F860" s="83">
        <v>6434552</v>
      </c>
      <c r="G860" s="84"/>
    </row>
    <row r="861" spans="1:7" ht="36" x14ac:dyDescent="0.2">
      <c r="A861" s="79" t="s">
        <v>1639</v>
      </c>
      <c r="B861" s="80" t="s">
        <v>536</v>
      </c>
      <c r="C861" s="81" t="s">
        <v>1640</v>
      </c>
      <c r="D861" s="82">
        <v>60184960.200000003</v>
      </c>
      <c r="E861" s="82">
        <v>29445160.949999999</v>
      </c>
      <c r="F861" s="83">
        <v>30739799.25</v>
      </c>
      <c r="G861" s="84"/>
    </row>
    <row r="862" spans="1:7" ht="24" x14ac:dyDescent="0.2">
      <c r="A862" s="79" t="s">
        <v>872</v>
      </c>
      <c r="B862" s="80" t="s">
        <v>536</v>
      </c>
      <c r="C862" s="81" t="s">
        <v>1641</v>
      </c>
      <c r="D862" s="82">
        <v>57977302.200000003</v>
      </c>
      <c r="E862" s="82">
        <v>28728012.370000001</v>
      </c>
      <c r="F862" s="83">
        <v>29249289.829999998</v>
      </c>
      <c r="G862" s="84"/>
    </row>
    <row r="863" spans="1:7" x14ac:dyDescent="0.2">
      <c r="A863" s="79" t="s">
        <v>1053</v>
      </c>
      <c r="B863" s="80" t="s">
        <v>536</v>
      </c>
      <c r="C863" s="81" t="s">
        <v>1642</v>
      </c>
      <c r="D863" s="82">
        <v>57940782.200000003</v>
      </c>
      <c r="E863" s="82">
        <v>28728012.370000001</v>
      </c>
      <c r="F863" s="83">
        <v>29212769.829999998</v>
      </c>
      <c r="G863" s="84"/>
    </row>
    <row r="864" spans="1:7" ht="60" x14ac:dyDescent="0.2">
      <c r="A864" s="79" t="s">
        <v>1618</v>
      </c>
      <c r="B864" s="80" t="s">
        <v>536</v>
      </c>
      <c r="C864" s="81" t="s">
        <v>1643</v>
      </c>
      <c r="D864" s="82">
        <v>57922522.200000003</v>
      </c>
      <c r="E864" s="82">
        <v>28728012.370000001</v>
      </c>
      <c r="F864" s="83">
        <v>29194509.829999998</v>
      </c>
      <c r="G864" s="84"/>
    </row>
    <row r="865" spans="1:7" ht="72" x14ac:dyDescent="0.2">
      <c r="A865" s="79" t="s">
        <v>1644</v>
      </c>
      <c r="B865" s="80" t="s">
        <v>536</v>
      </c>
      <c r="C865" s="81" t="s">
        <v>1645</v>
      </c>
      <c r="D865" s="82">
        <v>18260</v>
      </c>
      <c r="E865" s="82" t="s">
        <v>44</v>
      </c>
      <c r="F865" s="83">
        <v>18260</v>
      </c>
      <c r="G865" s="84"/>
    </row>
    <row r="866" spans="1:7" x14ac:dyDescent="0.2">
      <c r="A866" s="79" t="s">
        <v>1646</v>
      </c>
      <c r="B866" s="80" t="s">
        <v>536</v>
      </c>
      <c r="C866" s="81" t="s">
        <v>1647</v>
      </c>
      <c r="D866" s="82">
        <v>18260</v>
      </c>
      <c r="E866" s="82" t="s">
        <v>44</v>
      </c>
      <c r="F866" s="83">
        <v>18260</v>
      </c>
      <c r="G866" s="84"/>
    </row>
    <row r="867" spans="1:7" ht="72" x14ac:dyDescent="0.2">
      <c r="A867" s="79" t="s">
        <v>1648</v>
      </c>
      <c r="B867" s="80" t="s">
        <v>536</v>
      </c>
      <c r="C867" s="81" t="s">
        <v>1649</v>
      </c>
      <c r="D867" s="82">
        <v>18260</v>
      </c>
      <c r="E867" s="82" t="s">
        <v>44</v>
      </c>
      <c r="F867" s="83">
        <v>18260</v>
      </c>
      <c r="G867" s="84"/>
    </row>
    <row r="868" spans="1:7" ht="48" x14ac:dyDescent="0.2">
      <c r="A868" s="79" t="s">
        <v>874</v>
      </c>
      <c r="B868" s="80" t="s">
        <v>536</v>
      </c>
      <c r="C868" s="81" t="s">
        <v>1650</v>
      </c>
      <c r="D868" s="82">
        <v>18260</v>
      </c>
      <c r="E868" s="82" t="s">
        <v>44</v>
      </c>
      <c r="F868" s="83">
        <v>18260</v>
      </c>
      <c r="G868" s="84"/>
    </row>
    <row r="869" spans="1:7" ht="48" x14ac:dyDescent="0.2">
      <c r="A869" s="79" t="s">
        <v>1651</v>
      </c>
      <c r="B869" s="80" t="s">
        <v>536</v>
      </c>
      <c r="C869" s="81" t="s">
        <v>1652</v>
      </c>
      <c r="D869" s="82">
        <v>18260</v>
      </c>
      <c r="E869" s="82" t="s">
        <v>44</v>
      </c>
      <c r="F869" s="83">
        <v>18260</v>
      </c>
      <c r="G869" s="84"/>
    </row>
    <row r="870" spans="1:7" x14ac:dyDescent="0.2">
      <c r="A870" s="79" t="s">
        <v>593</v>
      </c>
      <c r="B870" s="80" t="s">
        <v>536</v>
      </c>
      <c r="C870" s="81" t="s">
        <v>1653</v>
      </c>
      <c r="D870" s="82">
        <v>2207658</v>
      </c>
      <c r="E870" s="82">
        <v>717148.58</v>
      </c>
      <c r="F870" s="83">
        <v>1490509.42</v>
      </c>
      <c r="G870" s="84"/>
    </row>
    <row r="871" spans="1:7" ht="36" x14ac:dyDescent="0.2">
      <c r="A871" s="79" t="s">
        <v>1091</v>
      </c>
      <c r="B871" s="80" t="s">
        <v>536</v>
      </c>
      <c r="C871" s="81" t="s">
        <v>1654</v>
      </c>
      <c r="D871" s="82">
        <v>2207658</v>
      </c>
      <c r="E871" s="82">
        <v>717148.58</v>
      </c>
      <c r="F871" s="83">
        <v>1490509.42</v>
      </c>
      <c r="G871" s="84"/>
    </row>
    <row r="872" spans="1:7" ht="48" x14ac:dyDescent="0.2">
      <c r="A872" s="79" t="s">
        <v>1651</v>
      </c>
      <c r="B872" s="80" t="s">
        <v>536</v>
      </c>
      <c r="C872" s="81" t="s">
        <v>1655</v>
      </c>
      <c r="D872" s="82">
        <v>2207658</v>
      </c>
      <c r="E872" s="82">
        <v>717148.58</v>
      </c>
      <c r="F872" s="83">
        <v>1490509.42</v>
      </c>
      <c r="G872" s="84"/>
    </row>
    <row r="873" spans="1:7" x14ac:dyDescent="0.2">
      <c r="A873" s="79" t="s">
        <v>623</v>
      </c>
      <c r="B873" s="80" t="s">
        <v>536</v>
      </c>
      <c r="C873" s="81" t="s">
        <v>1656</v>
      </c>
      <c r="D873" s="82">
        <v>1465200</v>
      </c>
      <c r="E873" s="82">
        <v>865300</v>
      </c>
      <c r="F873" s="83">
        <v>599900</v>
      </c>
      <c r="G873" s="84"/>
    </row>
    <row r="874" spans="1:7" ht="24" x14ac:dyDescent="0.2">
      <c r="A874" s="79" t="s">
        <v>1556</v>
      </c>
      <c r="B874" s="80" t="s">
        <v>536</v>
      </c>
      <c r="C874" s="81" t="s">
        <v>1657</v>
      </c>
      <c r="D874" s="82">
        <v>1465200</v>
      </c>
      <c r="E874" s="82">
        <v>865300</v>
      </c>
      <c r="F874" s="83">
        <v>599900</v>
      </c>
      <c r="G874" s="84"/>
    </row>
    <row r="875" spans="1:7" ht="24" x14ac:dyDescent="0.2">
      <c r="A875" s="79" t="s">
        <v>1658</v>
      </c>
      <c r="B875" s="80" t="s">
        <v>536</v>
      </c>
      <c r="C875" s="81" t="s">
        <v>1659</v>
      </c>
      <c r="D875" s="82">
        <v>1465200</v>
      </c>
      <c r="E875" s="82">
        <v>865300</v>
      </c>
      <c r="F875" s="83">
        <v>599900</v>
      </c>
      <c r="G875" s="84"/>
    </row>
    <row r="876" spans="1:7" ht="24" x14ac:dyDescent="0.2">
      <c r="A876" s="79" t="s">
        <v>872</v>
      </c>
      <c r="B876" s="80" t="s">
        <v>536</v>
      </c>
      <c r="C876" s="81" t="s">
        <v>1660</v>
      </c>
      <c r="D876" s="82">
        <v>1465200</v>
      </c>
      <c r="E876" s="82">
        <v>865300</v>
      </c>
      <c r="F876" s="83">
        <v>599900</v>
      </c>
      <c r="G876" s="84"/>
    </row>
    <row r="877" spans="1:7" x14ac:dyDescent="0.2">
      <c r="A877" s="79" t="s">
        <v>1053</v>
      </c>
      <c r="B877" s="80" t="s">
        <v>536</v>
      </c>
      <c r="C877" s="81" t="s">
        <v>1661</v>
      </c>
      <c r="D877" s="82">
        <v>1465200</v>
      </c>
      <c r="E877" s="82">
        <v>865300</v>
      </c>
      <c r="F877" s="83">
        <v>599900</v>
      </c>
      <c r="G877" s="84"/>
    </row>
    <row r="878" spans="1:7" x14ac:dyDescent="0.2">
      <c r="A878" s="79" t="s">
        <v>1055</v>
      </c>
      <c r="B878" s="80" t="s">
        <v>536</v>
      </c>
      <c r="C878" s="81" t="s">
        <v>1662</v>
      </c>
      <c r="D878" s="82">
        <v>1465200</v>
      </c>
      <c r="E878" s="82">
        <v>865300</v>
      </c>
      <c r="F878" s="83">
        <v>599900</v>
      </c>
      <c r="G878" s="84"/>
    </row>
    <row r="879" spans="1:7" s="68" customFormat="1" ht="24" x14ac:dyDescent="0.2">
      <c r="A879" s="73" t="s">
        <v>1663</v>
      </c>
      <c r="B879" s="74" t="s">
        <v>536</v>
      </c>
      <c r="C879" s="75" t="s">
        <v>1664</v>
      </c>
      <c r="D879" s="76">
        <v>2071000</v>
      </c>
      <c r="E879" s="76">
        <v>1445967</v>
      </c>
      <c r="F879" s="77">
        <v>625033</v>
      </c>
      <c r="G879" s="78"/>
    </row>
    <row r="880" spans="1:7" ht="36" x14ac:dyDescent="0.2">
      <c r="A880" s="79" t="s">
        <v>1449</v>
      </c>
      <c r="B880" s="80" t="s">
        <v>536</v>
      </c>
      <c r="C880" s="81" t="s">
        <v>1665</v>
      </c>
      <c r="D880" s="82">
        <v>1537000</v>
      </c>
      <c r="E880" s="82">
        <v>1357246</v>
      </c>
      <c r="F880" s="83">
        <v>179754</v>
      </c>
      <c r="G880" s="84"/>
    </row>
    <row r="881" spans="1:7" x14ac:dyDescent="0.2">
      <c r="A881" s="79" t="s">
        <v>562</v>
      </c>
      <c r="B881" s="80" t="s">
        <v>536</v>
      </c>
      <c r="C881" s="81" t="s">
        <v>1666</v>
      </c>
      <c r="D881" s="82">
        <v>1537000</v>
      </c>
      <c r="E881" s="82">
        <v>1357246</v>
      </c>
      <c r="F881" s="83">
        <v>179754</v>
      </c>
      <c r="G881" s="84"/>
    </row>
    <row r="882" spans="1:7" ht="24" x14ac:dyDescent="0.2">
      <c r="A882" s="79" t="s">
        <v>1667</v>
      </c>
      <c r="B882" s="80" t="s">
        <v>536</v>
      </c>
      <c r="C882" s="81" t="s">
        <v>1668</v>
      </c>
      <c r="D882" s="82">
        <v>1537000</v>
      </c>
      <c r="E882" s="82">
        <v>1357246</v>
      </c>
      <c r="F882" s="83">
        <v>179754</v>
      </c>
      <c r="G882" s="84"/>
    </row>
    <row r="883" spans="1:7" ht="24" x14ac:dyDescent="0.2">
      <c r="A883" s="79" t="s">
        <v>1669</v>
      </c>
      <c r="B883" s="80" t="s">
        <v>536</v>
      </c>
      <c r="C883" s="81" t="s">
        <v>1670</v>
      </c>
      <c r="D883" s="82">
        <v>487000</v>
      </c>
      <c r="E883" s="82">
        <v>372246</v>
      </c>
      <c r="F883" s="83">
        <v>114754</v>
      </c>
      <c r="G883" s="84"/>
    </row>
    <row r="884" spans="1:7" ht="24" x14ac:dyDescent="0.2">
      <c r="A884" s="79" t="s">
        <v>568</v>
      </c>
      <c r="B884" s="80" t="s">
        <v>536</v>
      </c>
      <c r="C884" s="81" t="s">
        <v>1671</v>
      </c>
      <c r="D884" s="82">
        <v>87000</v>
      </c>
      <c r="E884" s="82" t="s">
        <v>44</v>
      </c>
      <c r="F884" s="83">
        <v>87000</v>
      </c>
      <c r="G884" s="84"/>
    </row>
    <row r="885" spans="1:7" ht="24" x14ac:dyDescent="0.2">
      <c r="A885" s="79" t="s">
        <v>570</v>
      </c>
      <c r="B885" s="80" t="s">
        <v>536</v>
      </c>
      <c r="C885" s="81" t="s">
        <v>1672</v>
      </c>
      <c r="D885" s="82">
        <v>87000</v>
      </c>
      <c r="E885" s="82" t="s">
        <v>44</v>
      </c>
      <c r="F885" s="83">
        <v>87000</v>
      </c>
      <c r="G885" s="84"/>
    </row>
    <row r="886" spans="1:7" x14ac:dyDescent="0.2">
      <c r="A886" s="79" t="s">
        <v>572</v>
      </c>
      <c r="B886" s="80" t="s">
        <v>536</v>
      </c>
      <c r="C886" s="81" t="s">
        <v>1673</v>
      </c>
      <c r="D886" s="82">
        <v>87000</v>
      </c>
      <c r="E886" s="82" t="s">
        <v>44</v>
      </c>
      <c r="F886" s="83">
        <v>87000</v>
      </c>
      <c r="G886" s="84"/>
    </row>
    <row r="887" spans="1:7" ht="24" x14ac:dyDescent="0.2">
      <c r="A887" s="79" t="s">
        <v>872</v>
      </c>
      <c r="B887" s="80" t="s">
        <v>536</v>
      </c>
      <c r="C887" s="81" t="s">
        <v>1674</v>
      </c>
      <c r="D887" s="82">
        <v>400000</v>
      </c>
      <c r="E887" s="82">
        <v>372246</v>
      </c>
      <c r="F887" s="83">
        <v>27754</v>
      </c>
      <c r="G887" s="84"/>
    </row>
    <row r="888" spans="1:7" x14ac:dyDescent="0.2">
      <c r="A888" s="79" t="s">
        <v>1053</v>
      </c>
      <c r="B888" s="80" t="s">
        <v>536</v>
      </c>
      <c r="C888" s="81" t="s">
        <v>1675</v>
      </c>
      <c r="D888" s="82">
        <v>400000</v>
      </c>
      <c r="E888" s="82">
        <v>372246</v>
      </c>
      <c r="F888" s="83">
        <v>27754</v>
      </c>
      <c r="G888" s="84"/>
    </row>
    <row r="889" spans="1:7" x14ac:dyDescent="0.2">
      <c r="A889" s="79" t="s">
        <v>1055</v>
      </c>
      <c r="B889" s="80" t="s">
        <v>536</v>
      </c>
      <c r="C889" s="81" t="s">
        <v>1676</v>
      </c>
      <c r="D889" s="82">
        <v>400000</v>
      </c>
      <c r="E889" s="82">
        <v>372246</v>
      </c>
      <c r="F889" s="83">
        <v>27754</v>
      </c>
      <c r="G889" s="84"/>
    </row>
    <row r="890" spans="1:7" ht="24" x14ac:dyDescent="0.2">
      <c r="A890" s="79" t="s">
        <v>1677</v>
      </c>
      <c r="B890" s="80" t="s">
        <v>536</v>
      </c>
      <c r="C890" s="81" t="s">
        <v>1678</v>
      </c>
      <c r="D890" s="82">
        <v>50000</v>
      </c>
      <c r="E890" s="82">
        <v>10000</v>
      </c>
      <c r="F890" s="83">
        <v>40000</v>
      </c>
      <c r="G890" s="84"/>
    </row>
    <row r="891" spans="1:7" ht="24" x14ac:dyDescent="0.2">
      <c r="A891" s="79" t="s">
        <v>872</v>
      </c>
      <c r="B891" s="80" t="s">
        <v>536</v>
      </c>
      <c r="C891" s="81" t="s">
        <v>1679</v>
      </c>
      <c r="D891" s="82">
        <v>50000</v>
      </c>
      <c r="E891" s="82">
        <v>10000</v>
      </c>
      <c r="F891" s="83">
        <v>40000</v>
      </c>
      <c r="G891" s="84"/>
    </row>
    <row r="892" spans="1:7" x14ac:dyDescent="0.2">
      <c r="A892" s="79" t="s">
        <v>1053</v>
      </c>
      <c r="B892" s="80" t="s">
        <v>536</v>
      </c>
      <c r="C892" s="81" t="s">
        <v>1680</v>
      </c>
      <c r="D892" s="82">
        <v>50000</v>
      </c>
      <c r="E892" s="82">
        <v>10000</v>
      </c>
      <c r="F892" s="83">
        <v>40000</v>
      </c>
      <c r="G892" s="84"/>
    </row>
    <row r="893" spans="1:7" x14ac:dyDescent="0.2">
      <c r="A893" s="79" t="s">
        <v>1055</v>
      </c>
      <c r="B893" s="80" t="s">
        <v>536</v>
      </c>
      <c r="C893" s="81" t="s">
        <v>1681</v>
      </c>
      <c r="D893" s="82">
        <v>50000</v>
      </c>
      <c r="E893" s="82">
        <v>10000</v>
      </c>
      <c r="F893" s="83">
        <v>40000</v>
      </c>
      <c r="G893" s="84"/>
    </row>
    <row r="894" spans="1:7" x14ac:dyDescent="0.2">
      <c r="A894" s="79" t="s">
        <v>1682</v>
      </c>
      <c r="B894" s="80" t="s">
        <v>536</v>
      </c>
      <c r="C894" s="81" t="s">
        <v>1683</v>
      </c>
      <c r="D894" s="82">
        <v>1000000</v>
      </c>
      <c r="E894" s="82">
        <v>975000</v>
      </c>
      <c r="F894" s="83">
        <v>25000</v>
      </c>
      <c r="G894" s="84"/>
    </row>
    <row r="895" spans="1:7" ht="24" x14ac:dyDescent="0.2">
      <c r="A895" s="79" t="s">
        <v>872</v>
      </c>
      <c r="B895" s="80" t="s">
        <v>536</v>
      </c>
      <c r="C895" s="81" t="s">
        <v>1684</v>
      </c>
      <c r="D895" s="82">
        <v>1000000</v>
      </c>
      <c r="E895" s="82">
        <v>975000</v>
      </c>
      <c r="F895" s="83">
        <v>25000</v>
      </c>
      <c r="G895" s="84"/>
    </row>
    <row r="896" spans="1:7" x14ac:dyDescent="0.2">
      <c r="A896" s="79" t="s">
        <v>1053</v>
      </c>
      <c r="B896" s="80" t="s">
        <v>536</v>
      </c>
      <c r="C896" s="81" t="s">
        <v>1685</v>
      </c>
      <c r="D896" s="82">
        <v>1000000</v>
      </c>
      <c r="E896" s="82">
        <v>975000</v>
      </c>
      <c r="F896" s="83">
        <v>25000</v>
      </c>
      <c r="G896" s="84"/>
    </row>
    <row r="897" spans="1:7" x14ac:dyDescent="0.2">
      <c r="A897" s="79" t="s">
        <v>1055</v>
      </c>
      <c r="B897" s="80" t="s">
        <v>536</v>
      </c>
      <c r="C897" s="81" t="s">
        <v>1686</v>
      </c>
      <c r="D897" s="82">
        <v>1000000</v>
      </c>
      <c r="E897" s="82">
        <v>975000</v>
      </c>
      <c r="F897" s="83">
        <v>25000</v>
      </c>
      <c r="G897" s="84"/>
    </row>
    <row r="898" spans="1:7" ht="36" x14ac:dyDescent="0.2">
      <c r="A898" s="79" t="s">
        <v>560</v>
      </c>
      <c r="B898" s="80" t="s">
        <v>536</v>
      </c>
      <c r="C898" s="81" t="s">
        <v>1687</v>
      </c>
      <c r="D898" s="82">
        <v>534000</v>
      </c>
      <c r="E898" s="82">
        <v>88721</v>
      </c>
      <c r="F898" s="83">
        <v>445279</v>
      </c>
      <c r="G898" s="84"/>
    </row>
    <row r="899" spans="1:7" x14ac:dyDescent="0.2">
      <c r="A899" s="79" t="s">
        <v>562</v>
      </c>
      <c r="B899" s="80" t="s">
        <v>536</v>
      </c>
      <c r="C899" s="81" t="s">
        <v>1688</v>
      </c>
      <c r="D899" s="82">
        <v>534000</v>
      </c>
      <c r="E899" s="82">
        <v>88721</v>
      </c>
      <c r="F899" s="83">
        <v>445279</v>
      </c>
      <c r="G899" s="84"/>
    </row>
    <row r="900" spans="1:7" ht="24" x14ac:dyDescent="0.2">
      <c r="A900" s="79" t="s">
        <v>564</v>
      </c>
      <c r="B900" s="80" t="s">
        <v>536</v>
      </c>
      <c r="C900" s="81" t="s">
        <v>1689</v>
      </c>
      <c r="D900" s="82">
        <v>534000</v>
      </c>
      <c r="E900" s="82">
        <v>88721</v>
      </c>
      <c r="F900" s="83">
        <v>445279</v>
      </c>
      <c r="G900" s="84"/>
    </row>
    <row r="901" spans="1:7" ht="24" x14ac:dyDescent="0.2">
      <c r="A901" s="79" t="s">
        <v>1690</v>
      </c>
      <c r="B901" s="80" t="s">
        <v>536</v>
      </c>
      <c r="C901" s="81" t="s">
        <v>1691</v>
      </c>
      <c r="D901" s="82">
        <v>534000</v>
      </c>
      <c r="E901" s="82">
        <v>88721</v>
      </c>
      <c r="F901" s="83">
        <v>445279</v>
      </c>
      <c r="G901" s="84"/>
    </row>
    <row r="902" spans="1:7" ht="24" x14ac:dyDescent="0.2">
      <c r="A902" s="79" t="s">
        <v>568</v>
      </c>
      <c r="B902" s="80" t="s">
        <v>536</v>
      </c>
      <c r="C902" s="81" t="s">
        <v>1692</v>
      </c>
      <c r="D902" s="82">
        <v>534000</v>
      </c>
      <c r="E902" s="82">
        <v>88721</v>
      </c>
      <c r="F902" s="83">
        <v>445279</v>
      </c>
      <c r="G902" s="84"/>
    </row>
    <row r="903" spans="1:7" ht="24" x14ac:dyDescent="0.2">
      <c r="A903" s="79" t="s">
        <v>570</v>
      </c>
      <c r="B903" s="80" t="s">
        <v>536</v>
      </c>
      <c r="C903" s="81" t="s">
        <v>1693</v>
      </c>
      <c r="D903" s="82">
        <v>534000</v>
      </c>
      <c r="E903" s="82">
        <v>88721</v>
      </c>
      <c r="F903" s="83">
        <v>445279</v>
      </c>
      <c r="G903" s="84"/>
    </row>
    <row r="904" spans="1:7" x14ac:dyDescent="0.2">
      <c r="A904" s="79" t="s">
        <v>572</v>
      </c>
      <c r="B904" s="80" t="s">
        <v>536</v>
      </c>
      <c r="C904" s="81" t="s">
        <v>1694</v>
      </c>
      <c r="D904" s="82">
        <v>250000</v>
      </c>
      <c r="E904" s="82">
        <v>2000</v>
      </c>
      <c r="F904" s="83">
        <v>248000</v>
      </c>
      <c r="G904" s="84"/>
    </row>
    <row r="905" spans="1:7" x14ac:dyDescent="0.2">
      <c r="A905" s="79" t="s">
        <v>572</v>
      </c>
      <c r="B905" s="80" t="s">
        <v>536</v>
      </c>
      <c r="C905" s="81" t="s">
        <v>1695</v>
      </c>
      <c r="D905" s="82">
        <v>85000</v>
      </c>
      <c r="E905" s="82" t="s">
        <v>44</v>
      </c>
      <c r="F905" s="83">
        <v>85000</v>
      </c>
      <c r="G905" s="84"/>
    </row>
    <row r="906" spans="1:7" x14ac:dyDescent="0.2">
      <c r="A906" s="79" t="s">
        <v>572</v>
      </c>
      <c r="B906" s="80" t="s">
        <v>536</v>
      </c>
      <c r="C906" s="81" t="s">
        <v>1696</v>
      </c>
      <c r="D906" s="82">
        <v>45000</v>
      </c>
      <c r="E906" s="82">
        <v>28480</v>
      </c>
      <c r="F906" s="83">
        <v>16520</v>
      </c>
      <c r="G906" s="84"/>
    </row>
    <row r="907" spans="1:7" x14ac:dyDescent="0.2">
      <c r="A907" s="79" t="s">
        <v>572</v>
      </c>
      <c r="B907" s="80" t="s">
        <v>536</v>
      </c>
      <c r="C907" s="81" t="s">
        <v>1697</v>
      </c>
      <c r="D907" s="82">
        <v>60000</v>
      </c>
      <c r="E907" s="82">
        <v>39425</v>
      </c>
      <c r="F907" s="83">
        <v>20575</v>
      </c>
      <c r="G907" s="84"/>
    </row>
    <row r="908" spans="1:7" x14ac:dyDescent="0.2">
      <c r="A908" s="79" t="s">
        <v>572</v>
      </c>
      <c r="B908" s="80" t="s">
        <v>536</v>
      </c>
      <c r="C908" s="81" t="s">
        <v>1698</v>
      </c>
      <c r="D908" s="82">
        <v>50000</v>
      </c>
      <c r="E908" s="82">
        <v>18816</v>
      </c>
      <c r="F908" s="83">
        <v>31184</v>
      </c>
      <c r="G908" s="84"/>
    </row>
    <row r="909" spans="1:7" x14ac:dyDescent="0.2">
      <c r="A909" s="79" t="s">
        <v>572</v>
      </c>
      <c r="B909" s="80" t="s">
        <v>536</v>
      </c>
      <c r="C909" s="81" t="s">
        <v>1699</v>
      </c>
      <c r="D909" s="82">
        <v>44000</v>
      </c>
      <c r="E909" s="82" t="s">
        <v>44</v>
      </c>
      <c r="F909" s="83">
        <v>44000</v>
      </c>
      <c r="G909" s="84"/>
    </row>
    <row r="910" spans="1:7" s="68" customFormat="1" x14ac:dyDescent="0.2">
      <c r="A910" s="73" t="s">
        <v>1700</v>
      </c>
      <c r="B910" s="74" t="s">
        <v>536</v>
      </c>
      <c r="C910" s="75" t="s">
        <v>1701</v>
      </c>
      <c r="D910" s="76">
        <v>1640000</v>
      </c>
      <c r="E910" s="76">
        <v>750000</v>
      </c>
      <c r="F910" s="77">
        <v>890000</v>
      </c>
      <c r="G910" s="78"/>
    </row>
    <row r="911" spans="1:7" ht="27.75" customHeight="1" x14ac:dyDescent="0.2">
      <c r="A911" s="79" t="s">
        <v>1702</v>
      </c>
      <c r="B911" s="80" t="s">
        <v>536</v>
      </c>
      <c r="C911" s="81" t="s">
        <v>1703</v>
      </c>
      <c r="D911" s="82">
        <v>1640000</v>
      </c>
      <c r="E911" s="82">
        <v>750000</v>
      </c>
      <c r="F911" s="83">
        <v>890000</v>
      </c>
      <c r="G911" s="84"/>
    </row>
    <row r="912" spans="1:7" x14ac:dyDescent="0.2">
      <c r="A912" s="79" t="s">
        <v>562</v>
      </c>
      <c r="B912" s="80" t="s">
        <v>536</v>
      </c>
      <c r="C912" s="81" t="s">
        <v>1704</v>
      </c>
      <c r="D912" s="82">
        <v>1640000</v>
      </c>
      <c r="E912" s="82">
        <v>750000</v>
      </c>
      <c r="F912" s="83">
        <v>890000</v>
      </c>
      <c r="G912" s="84"/>
    </row>
    <row r="913" spans="1:7" ht="24" x14ac:dyDescent="0.2">
      <c r="A913" s="79" t="s">
        <v>1705</v>
      </c>
      <c r="B913" s="80" t="s">
        <v>536</v>
      </c>
      <c r="C913" s="81" t="s">
        <v>1706</v>
      </c>
      <c r="D913" s="82">
        <v>650000</v>
      </c>
      <c r="E913" s="82" t="s">
        <v>44</v>
      </c>
      <c r="F913" s="83">
        <v>650000</v>
      </c>
      <c r="G913" s="84"/>
    </row>
    <row r="914" spans="1:7" ht="36" x14ac:dyDescent="0.2">
      <c r="A914" s="79" t="s">
        <v>1707</v>
      </c>
      <c r="B914" s="80" t="s">
        <v>536</v>
      </c>
      <c r="C914" s="81" t="s">
        <v>1708</v>
      </c>
      <c r="D914" s="82">
        <v>650000</v>
      </c>
      <c r="E914" s="82" t="s">
        <v>44</v>
      </c>
      <c r="F914" s="83">
        <v>650000</v>
      </c>
      <c r="G914" s="84"/>
    </row>
    <row r="915" spans="1:7" ht="24" x14ac:dyDescent="0.2">
      <c r="A915" s="79" t="s">
        <v>568</v>
      </c>
      <c r="B915" s="80" t="s">
        <v>536</v>
      </c>
      <c r="C915" s="81" t="s">
        <v>1709</v>
      </c>
      <c r="D915" s="82">
        <v>650000</v>
      </c>
      <c r="E915" s="82" t="s">
        <v>44</v>
      </c>
      <c r="F915" s="83">
        <v>650000</v>
      </c>
      <c r="G915" s="84"/>
    </row>
    <row r="916" spans="1:7" ht="24" x14ac:dyDescent="0.2">
      <c r="A916" s="79" t="s">
        <v>570</v>
      </c>
      <c r="B916" s="80" t="s">
        <v>536</v>
      </c>
      <c r="C916" s="81" t="s">
        <v>1710</v>
      </c>
      <c r="D916" s="82">
        <v>650000</v>
      </c>
      <c r="E916" s="82" t="s">
        <v>44</v>
      </c>
      <c r="F916" s="83">
        <v>650000</v>
      </c>
      <c r="G916" s="84"/>
    </row>
    <row r="917" spans="1:7" x14ac:dyDescent="0.2">
      <c r="A917" s="79" t="s">
        <v>572</v>
      </c>
      <c r="B917" s="80" t="s">
        <v>536</v>
      </c>
      <c r="C917" s="81" t="s">
        <v>1711</v>
      </c>
      <c r="D917" s="82">
        <v>650000</v>
      </c>
      <c r="E917" s="82" t="s">
        <v>44</v>
      </c>
      <c r="F917" s="83">
        <v>650000</v>
      </c>
      <c r="G917" s="84"/>
    </row>
    <row r="918" spans="1:7" ht="24" x14ac:dyDescent="0.2">
      <c r="A918" s="79" t="s">
        <v>1712</v>
      </c>
      <c r="B918" s="80" t="s">
        <v>536</v>
      </c>
      <c r="C918" s="81" t="s">
        <v>1713</v>
      </c>
      <c r="D918" s="82">
        <v>300000</v>
      </c>
      <c r="E918" s="82">
        <v>300000</v>
      </c>
      <c r="F918" s="83" t="s">
        <v>44</v>
      </c>
      <c r="G918" s="84"/>
    </row>
    <row r="919" spans="1:7" ht="36.75" customHeight="1" x14ac:dyDescent="0.2">
      <c r="A919" s="79" t="s">
        <v>1714</v>
      </c>
      <c r="B919" s="80" t="s">
        <v>536</v>
      </c>
      <c r="C919" s="81" t="s">
        <v>1715</v>
      </c>
      <c r="D919" s="82">
        <v>300000</v>
      </c>
      <c r="E919" s="82">
        <v>300000</v>
      </c>
      <c r="F919" s="83" t="s">
        <v>44</v>
      </c>
      <c r="G919" s="84"/>
    </row>
    <row r="920" spans="1:7" x14ac:dyDescent="0.2">
      <c r="A920" s="79" t="s">
        <v>1022</v>
      </c>
      <c r="B920" s="80" t="s">
        <v>536</v>
      </c>
      <c r="C920" s="81" t="s">
        <v>1716</v>
      </c>
      <c r="D920" s="82">
        <v>300000</v>
      </c>
      <c r="E920" s="82">
        <v>300000</v>
      </c>
      <c r="F920" s="83" t="s">
        <v>44</v>
      </c>
      <c r="G920" s="84"/>
    </row>
    <row r="921" spans="1:7" x14ac:dyDescent="0.2">
      <c r="A921" s="79" t="s">
        <v>503</v>
      </c>
      <c r="B921" s="80" t="s">
        <v>536</v>
      </c>
      <c r="C921" s="81" t="s">
        <v>1717</v>
      </c>
      <c r="D921" s="82">
        <v>300000</v>
      </c>
      <c r="E921" s="82">
        <v>300000</v>
      </c>
      <c r="F921" s="83" t="s">
        <v>44</v>
      </c>
      <c r="G921" s="84"/>
    </row>
    <row r="922" spans="1:7" ht="24" x14ac:dyDescent="0.2">
      <c r="A922" s="79" t="s">
        <v>1718</v>
      </c>
      <c r="B922" s="80" t="s">
        <v>536</v>
      </c>
      <c r="C922" s="81" t="s">
        <v>1719</v>
      </c>
      <c r="D922" s="82">
        <v>250000</v>
      </c>
      <c r="E922" s="82">
        <v>250000</v>
      </c>
      <c r="F922" s="83" t="s">
        <v>44</v>
      </c>
      <c r="G922" s="84"/>
    </row>
    <row r="923" spans="1:7" ht="24" x14ac:dyDescent="0.2">
      <c r="A923" s="79" t="s">
        <v>1720</v>
      </c>
      <c r="B923" s="80" t="s">
        <v>536</v>
      </c>
      <c r="C923" s="81" t="s">
        <v>1721</v>
      </c>
      <c r="D923" s="82">
        <v>250000</v>
      </c>
      <c r="E923" s="82">
        <v>250000</v>
      </c>
      <c r="F923" s="83" t="s">
        <v>44</v>
      </c>
      <c r="G923" s="84"/>
    </row>
    <row r="924" spans="1:7" x14ac:dyDescent="0.2">
      <c r="A924" s="79" t="s">
        <v>1022</v>
      </c>
      <c r="B924" s="80" t="s">
        <v>536</v>
      </c>
      <c r="C924" s="81" t="s">
        <v>1722</v>
      </c>
      <c r="D924" s="82">
        <v>250000</v>
      </c>
      <c r="E924" s="82">
        <v>250000</v>
      </c>
      <c r="F924" s="83" t="s">
        <v>44</v>
      </c>
      <c r="G924" s="84"/>
    </row>
    <row r="925" spans="1:7" x14ac:dyDescent="0.2">
      <c r="A925" s="79" t="s">
        <v>503</v>
      </c>
      <c r="B925" s="80" t="s">
        <v>536</v>
      </c>
      <c r="C925" s="81" t="s">
        <v>1723</v>
      </c>
      <c r="D925" s="82">
        <v>250000</v>
      </c>
      <c r="E925" s="82">
        <v>250000</v>
      </c>
      <c r="F925" s="83" t="s">
        <v>44</v>
      </c>
      <c r="G925" s="84"/>
    </row>
    <row r="926" spans="1:7" ht="24" x14ac:dyDescent="0.2">
      <c r="A926" s="79" t="s">
        <v>1724</v>
      </c>
      <c r="B926" s="80" t="s">
        <v>536</v>
      </c>
      <c r="C926" s="81" t="s">
        <v>1725</v>
      </c>
      <c r="D926" s="82">
        <v>120000</v>
      </c>
      <c r="E926" s="82" t="s">
        <v>44</v>
      </c>
      <c r="F926" s="83">
        <v>120000</v>
      </c>
      <c r="G926" s="84"/>
    </row>
    <row r="927" spans="1:7" ht="36" x14ac:dyDescent="0.2">
      <c r="A927" s="79" t="s">
        <v>1726</v>
      </c>
      <c r="B927" s="80" t="s">
        <v>536</v>
      </c>
      <c r="C927" s="81" t="s">
        <v>1727</v>
      </c>
      <c r="D927" s="82">
        <v>120000</v>
      </c>
      <c r="E927" s="82" t="s">
        <v>44</v>
      </c>
      <c r="F927" s="83">
        <v>120000</v>
      </c>
      <c r="G927" s="84"/>
    </row>
    <row r="928" spans="1:7" x14ac:dyDescent="0.2">
      <c r="A928" s="79" t="s">
        <v>1022</v>
      </c>
      <c r="B928" s="80" t="s">
        <v>536</v>
      </c>
      <c r="C928" s="81" t="s">
        <v>1728</v>
      </c>
      <c r="D928" s="82">
        <v>120000</v>
      </c>
      <c r="E928" s="82" t="s">
        <v>44</v>
      </c>
      <c r="F928" s="83">
        <v>120000</v>
      </c>
      <c r="G928" s="84"/>
    </row>
    <row r="929" spans="1:7" x14ac:dyDescent="0.2">
      <c r="A929" s="79" t="s">
        <v>503</v>
      </c>
      <c r="B929" s="80" t="s">
        <v>536</v>
      </c>
      <c r="C929" s="81" t="s">
        <v>1729</v>
      </c>
      <c r="D929" s="82">
        <v>120000</v>
      </c>
      <c r="E929" s="82" t="s">
        <v>44</v>
      </c>
      <c r="F929" s="83">
        <v>120000</v>
      </c>
      <c r="G929" s="84"/>
    </row>
    <row r="930" spans="1:7" ht="36" x14ac:dyDescent="0.2">
      <c r="A930" s="79" t="s">
        <v>1730</v>
      </c>
      <c r="B930" s="80" t="s">
        <v>536</v>
      </c>
      <c r="C930" s="81" t="s">
        <v>1731</v>
      </c>
      <c r="D930" s="82">
        <v>180000</v>
      </c>
      <c r="E930" s="82">
        <v>60000</v>
      </c>
      <c r="F930" s="83">
        <v>120000</v>
      </c>
      <c r="G930" s="84"/>
    </row>
    <row r="931" spans="1:7" ht="48" x14ac:dyDescent="0.2">
      <c r="A931" s="79" t="s">
        <v>1732</v>
      </c>
      <c r="B931" s="80" t="s">
        <v>536</v>
      </c>
      <c r="C931" s="81" t="s">
        <v>1733</v>
      </c>
      <c r="D931" s="82">
        <v>180000</v>
      </c>
      <c r="E931" s="82">
        <v>60000</v>
      </c>
      <c r="F931" s="83">
        <v>120000</v>
      </c>
      <c r="G931" s="84"/>
    </row>
    <row r="932" spans="1:7" x14ac:dyDescent="0.2">
      <c r="A932" s="79" t="s">
        <v>1022</v>
      </c>
      <c r="B932" s="80" t="s">
        <v>536</v>
      </c>
      <c r="C932" s="81" t="s">
        <v>1734</v>
      </c>
      <c r="D932" s="82">
        <v>180000</v>
      </c>
      <c r="E932" s="82">
        <v>60000</v>
      </c>
      <c r="F932" s="83">
        <v>120000</v>
      </c>
      <c r="G932" s="84"/>
    </row>
    <row r="933" spans="1:7" x14ac:dyDescent="0.2">
      <c r="A933" s="79" t="s">
        <v>503</v>
      </c>
      <c r="B933" s="80" t="s">
        <v>536</v>
      </c>
      <c r="C933" s="81" t="s">
        <v>1735</v>
      </c>
      <c r="D933" s="82">
        <v>180000</v>
      </c>
      <c r="E933" s="82">
        <v>60000</v>
      </c>
      <c r="F933" s="83">
        <v>120000</v>
      </c>
      <c r="G933" s="84"/>
    </row>
    <row r="934" spans="1:7" ht="36" x14ac:dyDescent="0.2">
      <c r="A934" s="79" t="s">
        <v>1736</v>
      </c>
      <c r="B934" s="80" t="s">
        <v>536</v>
      </c>
      <c r="C934" s="81" t="s">
        <v>1737</v>
      </c>
      <c r="D934" s="82">
        <v>140000</v>
      </c>
      <c r="E934" s="82">
        <v>140000</v>
      </c>
      <c r="F934" s="83" t="s">
        <v>44</v>
      </c>
      <c r="G934" s="84"/>
    </row>
    <row r="935" spans="1:7" ht="27.75" customHeight="1" x14ac:dyDescent="0.2">
      <c r="A935" s="79" t="s">
        <v>1738</v>
      </c>
      <c r="B935" s="80" t="s">
        <v>536</v>
      </c>
      <c r="C935" s="81" t="s">
        <v>1739</v>
      </c>
      <c r="D935" s="82">
        <v>140000</v>
      </c>
      <c r="E935" s="82">
        <v>140000</v>
      </c>
      <c r="F935" s="83" t="s">
        <v>44</v>
      </c>
      <c r="G935" s="84"/>
    </row>
    <row r="936" spans="1:7" x14ac:dyDescent="0.2">
      <c r="A936" s="79" t="s">
        <v>1022</v>
      </c>
      <c r="B936" s="80" t="s">
        <v>536</v>
      </c>
      <c r="C936" s="81" t="s">
        <v>1740</v>
      </c>
      <c r="D936" s="82">
        <v>140000</v>
      </c>
      <c r="E936" s="82">
        <v>140000</v>
      </c>
      <c r="F936" s="83" t="s">
        <v>44</v>
      </c>
      <c r="G936" s="84"/>
    </row>
    <row r="937" spans="1:7" x14ac:dyDescent="0.2">
      <c r="A937" s="79" t="s">
        <v>503</v>
      </c>
      <c r="B937" s="80" t="s">
        <v>536</v>
      </c>
      <c r="C937" s="81" t="s">
        <v>1741</v>
      </c>
      <c r="D937" s="82">
        <v>140000</v>
      </c>
      <c r="E937" s="82">
        <v>140000</v>
      </c>
      <c r="F937" s="83" t="s">
        <v>44</v>
      </c>
      <c r="G937" s="84"/>
    </row>
    <row r="938" spans="1:7" s="68" customFormat="1" x14ac:dyDescent="0.2">
      <c r="A938" s="73" t="s">
        <v>1742</v>
      </c>
      <c r="B938" s="74" t="s">
        <v>536</v>
      </c>
      <c r="C938" s="75" t="s">
        <v>1743</v>
      </c>
      <c r="D938" s="76">
        <v>71929296</v>
      </c>
      <c r="E938" s="76">
        <v>32701357.400000002</v>
      </c>
      <c r="F938" s="77">
        <v>39227938.600000001</v>
      </c>
      <c r="G938" s="78"/>
    </row>
    <row r="939" spans="1:7" ht="36" x14ac:dyDescent="0.2">
      <c r="A939" s="79" t="s">
        <v>1449</v>
      </c>
      <c r="B939" s="80" t="s">
        <v>536</v>
      </c>
      <c r="C939" s="81" t="s">
        <v>1744</v>
      </c>
      <c r="D939" s="82">
        <v>18246896</v>
      </c>
      <c r="E939" s="82">
        <v>12422000.370000001</v>
      </c>
      <c r="F939" s="83">
        <v>5824895.6300000008</v>
      </c>
      <c r="G939" s="84"/>
    </row>
    <row r="940" spans="1:7" x14ac:dyDescent="0.2">
      <c r="A940" s="79" t="s">
        <v>562</v>
      </c>
      <c r="B940" s="80" t="s">
        <v>536</v>
      </c>
      <c r="C940" s="81" t="s">
        <v>1745</v>
      </c>
      <c r="D940" s="82">
        <v>18246896</v>
      </c>
      <c r="E940" s="82">
        <v>12422000.370000001</v>
      </c>
      <c r="F940" s="83">
        <v>5824895.6300000008</v>
      </c>
      <c r="G940" s="84"/>
    </row>
    <row r="941" spans="1:7" ht="24" x14ac:dyDescent="0.2">
      <c r="A941" s="79" t="s">
        <v>1452</v>
      </c>
      <c r="B941" s="80" t="s">
        <v>536</v>
      </c>
      <c r="C941" s="81" t="s">
        <v>1746</v>
      </c>
      <c r="D941" s="82">
        <v>959200</v>
      </c>
      <c r="E941" s="82">
        <v>432032.65</v>
      </c>
      <c r="F941" s="83">
        <v>527167.35</v>
      </c>
      <c r="G941" s="84"/>
    </row>
    <row r="942" spans="1:7" ht="48" x14ac:dyDescent="0.2">
      <c r="A942" s="79" t="s">
        <v>1747</v>
      </c>
      <c r="B942" s="80" t="s">
        <v>536</v>
      </c>
      <c r="C942" s="81" t="s">
        <v>1748</v>
      </c>
      <c r="D942" s="82">
        <v>959200</v>
      </c>
      <c r="E942" s="82">
        <v>432032.65</v>
      </c>
      <c r="F942" s="83">
        <v>527167.35</v>
      </c>
      <c r="G942" s="84"/>
    </row>
    <row r="943" spans="1:7" ht="48.75" customHeight="1" x14ac:dyDescent="0.2">
      <c r="A943" s="79" t="s">
        <v>548</v>
      </c>
      <c r="B943" s="80" t="s">
        <v>536</v>
      </c>
      <c r="C943" s="81" t="s">
        <v>1749</v>
      </c>
      <c r="D943" s="82">
        <v>799300</v>
      </c>
      <c r="E943" s="82">
        <v>396866.21</v>
      </c>
      <c r="F943" s="83">
        <v>402433.79</v>
      </c>
      <c r="G943" s="84"/>
    </row>
    <row r="944" spans="1:7" ht="24" x14ac:dyDescent="0.2">
      <c r="A944" s="79" t="s">
        <v>550</v>
      </c>
      <c r="B944" s="80" t="s">
        <v>536</v>
      </c>
      <c r="C944" s="81" t="s">
        <v>1750</v>
      </c>
      <c r="D944" s="82">
        <v>799300</v>
      </c>
      <c r="E944" s="82">
        <v>396866.21</v>
      </c>
      <c r="F944" s="83">
        <v>402433.79</v>
      </c>
      <c r="G944" s="84"/>
    </row>
    <row r="945" spans="1:7" ht="24" x14ac:dyDescent="0.2">
      <c r="A945" s="79" t="s">
        <v>552</v>
      </c>
      <c r="B945" s="80" t="s">
        <v>536</v>
      </c>
      <c r="C945" s="81" t="s">
        <v>1751</v>
      </c>
      <c r="D945" s="82">
        <v>613900</v>
      </c>
      <c r="E945" s="82">
        <v>369075.76</v>
      </c>
      <c r="F945" s="83">
        <v>244824.24</v>
      </c>
      <c r="G945" s="84"/>
    </row>
    <row r="946" spans="1:7" ht="36" x14ac:dyDescent="0.2">
      <c r="A946" s="79" t="s">
        <v>556</v>
      </c>
      <c r="B946" s="80" t="s">
        <v>536</v>
      </c>
      <c r="C946" s="81" t="s">
        <v>1752</v>
      </c>
      <c r="D946" s="82">
        <v>185400</v>
      </c>
      <c r="E946" s="82">
        <v>27790.45</v>
      </c>
      <c r="F946" s="83">
        <v>157609.54999999999</v>
      </c>
      <c r="G946" s="84"/>
    </row>
    <row r="947" spans="1:7" ht="24" x14ac:dyDescent="0.2">
      <c r="A947" s="79" t="s">
        <v>568</v>
      </c>
      <c r="B947" s="80" t="s">
        <v>536</v>
      </c>
      <c r="C947" s="81" t="s">
        <v>1753</v>
      </c>
      <c r="D947" s="82">
        <v>159900</v>
      </c>
      <c r="E947" s="82">
        <v>35166.44</v>
      </c>
      <c r="F947" s="83">
        <v>124733.56</v>
      </c>
      <c r="G947" s="84"/>
    </row>
    <row r="948" spans="1:7" ht="24" x14ac:dyDescent="0.2">
      <c r="A948" s="79" t="s">
        <v>570</v>
      </c>
      <c r="B948" s="80" t="s">
        <v>536</v>
      </c>
      <c r="C948" s="81" t="s">
        <v>1754</v>
      </c>
      <c r="D948" s="82">
        <v>159900</v>
      </c>
      <c r="E948" s="82">
        <v>35166.44</v>
      </c>
      <c r="F948" s="83">
        <v>124733.56</v>
      </c>
      <c r="G948" s="84"/>
    </row>
    <row r="949" spans="1:7" x14ac:dyDescent="0.2">
      <c r="A949" s="79" t="s">
        <v>572</v>
      </c>
      <c r="B949" s="80" t="s">
        <v>536</v>
      </c>
      <c r="C949" s="81" t="s">
        <v>1755</v>
      </c>
      <c r="D949" s="82">
        <v>159900</v>
      </c>
      <c r="E949" s="82">
        <v>35166.44</v>
      </c>
      <c r="F949" s="83">
        <v>124733.56</v>
      </c>
      <c r="G949" s="84"/>
    </row>
    <row r="950" spans="1:7" ht="24" x14ac:dyDescent="0.2">
      <c r="A950" s="79" t="s">
        <v>1525</v>
      </c>
      <c r="B950" s="80" t="s">
        <v>536</v>
      </c>
      <c r="C950" s="81" t="s">
        <v>1756</v>
      </c>
      <c r="D950" s="82">
        <v>1534700</v>
      </c>
      <c r="E950" s="82">
        <v>515851.66</v>
      </c>
      <c r="F950" s="83">
        <v>1018848.34</v>
      </c>
      <c r="G950" s="84"/>
    </row>
    <row r="951" spans="1:7" ht="72" x14ac:dyDescent="0.2">
      <c r="A951" s="79" t="s">
        <v>1757</v>
      </c>
      <c r="B951" s="80" t="s">
        <v>536</v>
      </c>
      <c r="C951" s="81" t="s">
        <v>1758</v>
      </c>
      <c r="D951" s="82">
        <v>1534700</v>
      </c>
      <c r="E951" s="82">
        <v>515851.66</v>
      </c>
      <c r="F951" s="83">
        <v>1018848.34</v>
      </c>
      <c r="G951" s="84"/>
    </row>
    <row r="952" spans="1:7" ht="51.75" customHeight="1" x14ac:dyDescent="0.2">
      <c r="A952" s="79" t="s">
        <v>548</v>
      </c>
      <c r="B952" s="80" t="s">
        <v>536</v>
      </c>
      <c r="C952" s="81" t="s">
        <v>1759</v>
      </c>
      <c r="D952" s="82">
        <v>1278900</v>
      </c>
      <c r="E952" s="82">
        <v>388580.68</v>
      </c>
      <c r="F952" s="83">
        <v>890319.32</v>
      </c>
      <c r="G952" s="84"/>
    </row>
    <row r="953" spans="1:7" ht="24" x14ac:dyDescent="0.2">
      <c r="A953" s="79" t="s">
        <v>550</v>
      </c>
      <c r="B953" s="80" t="s">
        <v>536</v>
      </c>
      <c r="C953" s="81" t="s">
        <v>1760</v>
      </c>
      <c r="D953" s="82">
        <v>1278900</v>
      </c>
      <c r="E953" s="82">
        <v>388580.68</v>
      </c>
      <c r="F953" s="83">
        <v>890319.32</v>
      </c>
      <c r="G953" s="84"/>
    </row>
    <row r="954" spans="1:7" ht="24" x14ac:dyDescent="0.2">
      <c r="A954" s="79" t="s">
        <v>552</v>
      </c>
      <c r="B954" s="80" t="s">
        <v>536</v>
      </c>
      <c r="C954" s="81" t="s">
        <v>1761</v>
      </c>
      <c r="D954" s="82">
        <v>982300</v>
      </c>
      <c r="E954" s="82">
        <v>343151.91</v>
      </c>
      <c r="F954" s="83">
        <v>639148.09</v>
      </c>
      <c r="G954" s="84"/>
    </row>
    <row r="955" spans="1:7" ht="36" x14ac:dyDescent="0.2">
      <c r="A955" s="79" t="s">
        <v>556</v>
      </c>
      <c r="B955" s="80" t="s">
        <v>536</v>
      </c>
      <c r="C955" s="81" t="s">
        <v>1762</v>
      </c>
      <c r="D955" s="82">
        <v>296600</v>
      </c>
      <c r="E955" s="82">
        <v>45428.77</v>
      </c>
      <c r="F955" s="83">
        <v>251171.23</v>
      </c>
      <c r="G955" s="84"/>
    </row>
    <row r="956" spans="1:7" ht="24" x14ac:dyDescent="0.2">
      <c r="A956" s="79" t="s">
        <v>568</v>
      </c>
      <c r="B956" s="80" t="s">
        <v>536</v>
      </c>
      <c r="C956" s="81" t="s">
        <v>1763</v>
      </c>
      <c r="D956" s="82">
        <v>255800</v>
      </c>
      <c r="E956" s="82">
        <v>127270.98</v>
      </c>
      <c r="F956" s="83">
        <v>128529.02</v>
      </c>
      <c r="G956" s="84"/>
    </row>
    <row r="957" spans="1:7" ht="24" x14ac:dyDescent="0.2">
      <c r="A957" s="79" t="s">
        <v>570</v>
      </c>
      <c r="B957" s="80" t="s">
        <v>536</v>
      </c>
      <c r="C957" s="81" t="s">
        <v>1764</v>
      </c>
      <c r="D957" s="82">
        <v>255800</v>
      </c>
      <c r="E957" s="82">
        <v>127270.98</v>
      </c>
      <c r="F957" s="83">
        <v>128529.02</v>
      </c>
      <c r="G957" s="84"/>
    </row>
    <row r="958" spans="1:7" x14ac:dyDescent="0.2">
      <c r="A958" s="79" t="s">
        <v>572</v>
      </c>
      <c r="B958" s="80" t="s">
        <v>536</v>
      </c>
      <c r="C958" s="81" t="s">
        <v>1765</v>
      </c>
      <c r="D958" s="82">
        <v>255800</v>
      </c>
      <c r="E958" s="82">
        <v>127270.98</v>
      </c>
      <c r="F958" s="83">
        <v>128529.02</v>
      </c>
      <c r="G958" s="84"/>
    </row>
    <row r="959" spans="1:7" ht="24" x14ac:dyDescent="0.2">
      <c r="A959" s="79" t="s">
        <v>1766</v>
      </c>
      <c r="B959" s="80" t="s">
        <v>536</v>
      </c>
      <c r="C959" s="81" t="s">
        <v>1767</v>
      </c>
      <c r="D959" s="82">
        <v>15158996</v>
      </c>
      <c r="E959" s="82">
        <v>11146566.49</v>
      </c>
      <c r="F959" s="83">
        <v>4012429.5100000002</v>
      </c>
      <c r="G959" s="84"/>
    </row>
    <row r="960" spans="1:7" ht="24" x14ac:dyDescent="0.2">
      <c r="A960" s="79" t="s">
        <v>1454</v>
      </c>
      <c r="B960" s="80" t="s">
        <v>536</v>
      </c>
      <c r="C960" s="81" t="s">
        <v>1768</v>
      </c>
      <c r="D960" s="82">
        <v>2800000</v>
      </c>
      <c r="E960" s="82">
        <v>960000</v>
      </c>
      <c r="F960" s="83">
        <v>1840000</v>
      </c>
      <c r="G960" s="84"/>
    </row>
    <row r="961" spans="1:7" ht="24" x14ac:dyDescent="0.2">
      <c r="A961" s="79" t="s">
        <v>872</v>
      </c>
      <c r="B961" s="80" t="s">
        <v>536</v>
      </c>
      <c r="C961" s="81" t="s">
        <v>1769</v>
      </c>
      <c r="D961" s="82">
        <v>2800000</v>
      </c>
      <c r="E961" s="82">
        <v>960000</v>
      </c>
      <c r="F961" s="83">
        <v>1840000</v>
      </c>
      <c r="G961" s="84"/>
    </row>
    <row r="962" spans="1:7" x14ac:dyDescent="0.2">
      <c r="A962" s="79" t="s">
        <v>1053</v>
      </c>
      <c r="B962" s="80" t="s">
        <v>536</v>
      </c>
      <c r="C962" s="81" t="s">
        <v>1770</v>
      </c>
      <c r="D962" s="82">
        <v>2800000</v>
      </c>
      <c r="E962" s="82">
        <v>960000</v>
      </c>
      <c r="F962" s="83">
        <v>1840000</v>
      </c>
      <c r="G962" s="84"/>
    </row>
    <row r="963" spans="1:7" ht="48" x14ac:dyDescent="0.2">
      <c r="A963" s="79" t="s">
        <v>1458</v>
      </c>
      <c r="B963" s="80" t="s">
        <v>536</v>
      </c>
      <c r="C963" s="81" t="s">
        <v>1771</v>
      </c>
      <c r="D963" s="82">
        <v>2800000</v>
      </c>
      <c r="E963" s="82">
        <v>960000</v>
      </c>
      <c r="F963" s="83">
        <v>1840000</v>
      </c>
      <c r="G963" s="84"/>
    </row>
    <row r="964" spans="1:7" ht="36" x14ac:dyDescent="0.2">
      <c r="A964" s="79" t="s">
        <v>1772</v>
      </c>
      <c r="B964" s="80" t="s">
        <v>536</v>
      </c>
      <c r="C964" s="81" t="s">
        <v>1773</v>
      </c>
      <c r="D964" s="82">
        <v>3499997</v>
      </c>
      <c r="E964" s="82">
        <v>3499997</v>
      </c>
      <c r="F964" s="83" t="s">
        <v>44</v>
      </c>
      <c r="G964" s="84"/>
    </row>
    <row r="965" spans="1:7" ht="24" x14ac:dyDescent="0.2">
      <c r="A965" s="79" t="s">
        <v>872</v>
      </c>
      <c r="B965" s="80" t="s">
        <v>536</v>
      </c>
      <c r="C965" s="81" t="s">
        <v>1774</v>
      </c>
      <c r="D965" s="82">
        <v>3499997</v>
      </c>
      <c r="E965" s="82">
        <v>3499997</v>
      </c>
      <c r="F965" s="83" t="s">
        <v>44</v>
      </c>
      <c r="G965" s="84"/>
    </row>
    <row r="966" spans="1:7" x14ac:dyDescent="0.2">
      <c r="A966" s="79" t="s">
        <v>1053</v>
      </c>
      <c r="B966" s="80" t="s">
        <v>536</v>
      </c>
      <c r="C966" s="81" t="s">
        <v>1775</v>
      </c>
      <c r="D966" s="82">
        <v>3499997</v>
      </c>
      <c r="E966" s="82">
        <v>3499997</v>
      </c>
      <c r="F966" s="83" t="s">
        <v>44</v>
      </c>
      <c r="G966" s="84"/>
    </row>
    <row r="967" spans="1:7" x14ac:dyDescent="0.2">
      <c r="A967" s="79" t="s">
        <v>1055</v>
      </c>
      <c r="B967" s="80" t="s">
        <v>536</v>
      </c>
      <c r="C967" s="81" t="s">
        <v>1776</v>
      </c>
      <c r="D967" s="82">
        <v>3499997</v>
      </c>
      <c r="E967" s="82">
        <v>3499997</v>
      </c>
      <c r="F967" s="83" t="s">
        <v>44</v>
      </c>
      <c r="G967" s="84"/>
    </row>
    <row r="968" spans="1:7" ht="24" x14ac:dyDescent="0.2">
      <c r="A968" s="79" t="s">
        <v>1777</v>
      </c>
      <c r="B968" s="80" t="s">
        <v>536</v>
      </c>
      <c r="C968" s="81" t="s">
        <v>1778</v>
      </c>
      <c r="D968" s="82">
        <v>2200000</v>
      </c>
      <c r="E968" s="82">
        <v>1447066.11</v>
      </c>
      <c r="F968" s="83">
        <v>752933.89</v>
      </c>
      <c r="G968" s="84"/>
    </row>
    <row r="969" spans="1:7" ht="24" x14ac:dyDescent="0.2">
      <c r="A969" s="79" t="s">
        <v>872</v>
      </c>
      <c r="B969" s="80" t="s">
        <v>536</v>
      </c>
      <c r="C969" s="81" t="s">
        <v>1779</v>
      </c>
      <c r="D969" s="82">
        <v>2200000</v>
      </c>
      <c r="E969" s="82">
        <v>1447066.11</v>
      </c>
      <c r="F969" s="83">
        <v>752933.89</v>
      </c>
      <c r="G969" s="84"/>
    </row>
    <row r="970" spans="1:7" x14ac:dyDescent="0.2">
      <c r="A970" s="79" t="s">
        <v>1053</v>
      </c>
      <c r="B970" s="80" t="s">
        <v>536</v>
      </c>
      <c r="C970" s="81" t="s">
        <v>1780</v>
      </c>
      <c r="D970" s="82">
        <v>2200000</v>
      </c>
      <c r="E970" s="82">
        <v>1447066.11</v>
      </c>
      <c r="F970" s="83">
        <v>752933.89</v>
      </c>
      <c r="G970" s="84"/>
    </row>
    <row r="971" spans="1:7" x14ac:dyDescent="0.2">
      <c r="A971" s="79" t="s">
        <v>1055</v>
      </c>
      <c r="B971" s="80" t="s">
        <v>536</v>
      </c>
      <c r="C971" s="81" t="s">
        <v>1781</v>
      </c>
      <c r="D971" s="82">
        <v>2200000</v>
      </c>
      <c r="E971" s="82">
        <v>1447066.11</v>
      </c>
      <c r="F971" s="83">
        <v>752933.89</v>
      </c>
      <c r="G971" s="84"/>
    </row>
    <row r="972" spans="1:7" ht="24" x14ac:dyDescent="0.2">
      <c r="A972" s="79" t="s">
        <v>1782</v>
      </c>
      <c r="B972" s="80" t="s">
        <v>536</v>
      </c>
      <c r="C972" s="81" t="s">
        <v>1783</v>
      </c>
      <c r="D972" s="82">
        <v>400000</v>
      </c>
      <c r="E972" s="82">
        <v>205404.38</v>
      </c>
      <c r="F972" s="83">
        <v>194595.62</v>
      </c>
      <c r="G972" s="84"/>
    </row>
    <row r="973" spans="1:7" ht="24" x14ac:dyDescent="0.2">
      <c r="A973" s="79" t="s">
        <v>872</v>
      </c>
      <c r="B973" s="80" t="s">
        <v>536</v>
      </c>
      <c r="C973" s="81" t="s">
        <v>1784</v>
      </c>
      <c r="D973" s="82">
        <v>400000</v>
      </c>
      <c r="E973" s="82">
        <v>205404.38</v>
      </c>
      <c r="F973" s="83">
        <v>194595.62</v>
      </c>
      <c r="G973" s="84"/>
    </row>
    <row r="974" spans="1:7" x14ac:dyDescent="0.2">
      <c r="A974" s="79" t="s">
        <v>1053</v>
      </c>
      <c r="B974" s="80" t="s">
        <v>536</v>
      </c>
      <c r="C974" s="81" t="s">
        <v>1785</v>
      </c>
      <c r="D974" s="82">
        <v>400000</v>
      </c>
      <c r="E974" s="82">
        <v>205404.38</v>
      </c>
      <c r="F974" s="83">
        <v>194595.62</v>
      </c>
      <c r="G974" s="84"/>
    </row>
    <row r="975" spans="1:7" x14ac:dyDescent="0.2">
      <c r="A975" s="79" t="s">
        <v>1055</v>
      </c>
      <c r="B975" s="80" t="s">
        <v>536</v>
      </c>
      <c r="C975" s="81" t="s">
        <v>1786</v>
      </c>
      <c r="D975" s="82">
        <v>400000</v>
      </c>
      <c r="E975" s="82">
        <v>205404.38</v>
      </c>
      <c r="F975" s="83">
        <v>194595.62</v>
      </c>
      <c r="G975" s="84"/>
    </row>
    <row r="976" spans="1:7" ht="24" x14ac:dyDescent="0.2">
      <c r="A976" s="79" t="s">
        <v>1787</v>
      </c>
      <c r="B976" s="80" t="s">
        <v>536</v>
      </c>
      <c r="C976" s="81" t="s">
        <v>1788</v>
      </c>
      <c r="D976" s="82">
        <v>6258999</v>
      </c>
      <c r="E976" s="82">
        <v>5034099</v>
      </c>
      <c r="F976" s="83">
        <v>1224900</v>
      </c>
      <c r="G976" s="84"/>
    </row>
    <row r="977" spans="1:7" ht="24" x14ac:dyDescent="0.2">
      <c r="A977" s="79" t="s">
        <v>872</v>
      </c>
      <c r="B977" s="80" t="s">
        <v>536</v>
      </c>
      <c r="C977" s="81" t="s">
        <v>1789</v>
      </c>
      <c r="D977" s="82">
        <v>6258999</v>
      </c>
      <c r="E977" s="82">
        <v>5034099</v>
      </c>
      <c r="F977" s="83">
        <v>1224900</v>
      </c>
      <c r="G977" s="84"/>
    </row>
    <row r="978" spans="1:7" x14ac:dyDescent="0.2">
      <c r="A978" s="79" t="s">
        <v>1053</v>
      </c>
      <c r="B978" s="80" t="s">
        <v>536</v>
      </c>
      <c r="C978" s="81" t="s">
        <v>1790</v>
      </c>
      <c r="D978" s="82">
        <v>6258999</v>
      </c>
      <c r="E978" s="82">
        <v>5034099</v>
      </c>
      <c r="F978" s="83">
        <v>1224900</v>
      </c>
      <c r="G978" s="84"/>
    </row>
    <row r="979" spans="1:7" x14ac:dyDescent="0.2">
      <c r="A979" s="79" t="s">
        <v>1055</v>
      </c>
      <c r="B979" s="80" t="s">
        <v>536</v>
      </c>
      <c r="C979" s="81" t="s">
        <v>1791</v>
      </c>
      <c r="D979" s="82">
        <v>6258999</v>
      </c>
      <c r="E979" s="82">
        <v>5034099</v>
      </c>
      <c r="F979" s="83">
        <v>1224900</v>
      </c>
      <c r="G979" s="84"/>
    </row>
    <row r="980" spans="1:7" ht="36" x14ac:dyDescent="0.2">
      <c r="A980" s="79" t="s">
        <v>1792</v>
      </c>
      <c r="B980" s="80" t="s">
        <v>536</v>
      </c>
      <c r="C980" s="81" t="s">
        <v>1793</v>
      </c>
      <c r="D980" s="82">
        <v>594000</v>
      </c>
      <c r="E980" s="82">
        <v>327549.57</v>
      </c>
      <c r="F980" s="83">
        <v>266450.43</v>
      </c>
      <c r="G980" s="84"/>
    </row>
    <row r="981" spans="1:7" ht="24" x14ac:dyDescent="0.2">
      <c r="A981" s="79" t="s">
        <v>1794</v>
      </c>
      <c r="B981" s="80" t="s">
        <v>536</v>
      </c>
      <c r="C981" s="81" t="s">
        <v>1795</v>
      </c>
      <c r="D981" s="82">
        <v>294000</v>
      </c>
      <c r="E981" s="82">
        <v>41848</v>
      </c>
      <c r="F981" s="83">
        <v>252152</v>
      </c>
      <c r="G981" s="84"/>
    </row>
    <row r="982" spans="1:7" ht="24" x14ac:dyDescent="0.2">
      <c r="A982" s="79" t="s">
        <v>568</v>
      </c>
      <c r="B982" s="80" t="s">
        <v>536</v>
      </c>
      <c r="C982" s="81" t="s">
        <v>1796</v>
      </c>
      <c r="D982" s="82">
        <v>244000</v>
      </c>
      <c r="E982" s="82" t="s">
        <v>44</v>
      </c>
      <c r="F982" s="83">
        <v>244000</v>
      </c>
      <c r="G982" s="84"/>
    </row>
    <row r="983" spans="1:7" ht="24" x14ac:dyDescent="0.2">
      <c r="A983" s="79" t="s">
        <v>570</v>
      </c>
      <c r="B983" s="80" t="s">
        <v>536</v>
      </c>
      <c r="C983" s="81" t="s">
        <v>1797</v>
      </c>
      <c r="D983" s="82">
        <v>244000</v>
      </c>
      <c r="E983" s="82" t="s">
        <v>44</v>
      </c>
      <c r="F983" s="83">
        <v>244000</v>
      </c>
      <c r="G983" s="84"/>
    </row>
    <row r="984" spans="1:7" x14ac:dyDescent="0.2">
      <c r="A984" s="79" t="s">
        <v>572</v>
      </c>
      <c r="B984" s="80" t="s">
        <v>536</v>
      </c>
      <c r="C984" s="81" t="s">
        <v>1798</v>
      </c>
      <c r="D984" s="82">
        <v>244000</v>
      </c>
      <c r="E984" s="82" t="s">
        <v>44</v>
      </c>
      <c r="F984" s="83">
        <v>244000</v>
      </c>
      <c r="G984" s="84"/>
    </row>
    <row r="985" spans="1:7" ht="24" x14ac:dyDescent="0.2">
      <c r="A985" s="79" t="s">
        <v>872</v>
      </c>
      <c r="B985" s="80" t="s">
        <v>536</v>
      </c>
      <c r="C985" s="81" t="s">
        <v>1799</v>
      </c>
      <c r="D985" s="82">
        <v>50000</v>
      </c>
      <c r="E985" s="82">
        <v>41848</v>
      </c>
      <c r="F985" s="83">
        <v>8152</v>
      </c>
      <c r="G985" s="84"/>
    </row>
    <row r="986" spans="1:7" x14ac:dyDescent="0.2">
      <c r="A986" s="79" t="s">
        <v>1053</v>
      </c>
      <c r="B986" s="80" t="s">
        <v>536</v>
      </c>
      <c r="C986" s="81" t="s">
        <v>1800</v>
      </c>
      <c r="D986" s="82">
        <v>50000</v>
      </c>
      <c r="E986" s="82">
        <v>41848</v>
      </c>
      <c r="F986" s="83">
        <v>8152</v>
      </c>
      <c r="G986" s="84"/>
    </row>
    <row r="987" spans="1:7" x14ac:dyDescent="0.2">
      <c r="A987" s="79" t="s">
        <v>1055</v>
      </c>
      <c r="B987" s="80" t="s">
        <v>536</v>
      </c>
      <c r="C987" s="81" t="s">
        <v>1801</v>
      </c>
      <c r="D987" s="82">
        <v>50000</v>
      </c>
      <c r="E987" s="82">
        <v>41848</v>
      </c>
      <c r="F987" s="83">
        <v>8152</v>
      </c>
      <c r="G987" s="84"/>
    </row>
    <row r="988" spans="1:7" ht="24" x14ac:dyDescent="0.2">
      <c r="A988" s="79" t="s">
        <v>1802</v>
      </c>
      <c r="B988" s="80" t="s">
        <v>536</v>
      </c>
      <c r="C988" s="81" t="s">
        <v>1803</v>
      </c>
      <c r="D988" s="82">
        <v>300000</v>
      </c>
      <c r="E988" s="82">
        <v>285701.57</v>
      </c>
      <c r="F988" s="83">
        <v>14298.43</v>
      </c>
      <c r="G988" s="84"/>
    </row>
    <row r="989" spans="1:7" ht="24" x14ac:dyDescent="0.2">
      <c r="A989" s="79" t="s">
        <v>872</v>
      </c>
      <c r="B989" s="80" t="s">
        <v>536</v>
      </c>
      <c r="C989" s="81" t="s">
        <v>1804</v>
      </c>
      <c r="D989" s="82">
        <v>300000</v>
      </c>
      <c r="E989" s="82">
        <v>285701.57</v>
      </c>
      <c r="F989" s="83">
        <v>14298.43</v>
      </c>
      <c r="G989" s="84"/>
    </row>
    <row r="990" spans="1:7" x14ac:dyDescent="0.2">
      <c r="A990" s="79" t="s">
        <v>1053</v>
      </c>
      <c r="B990" s="80" t="s">
        <v>536</v>
      </c>
      <c r="C990" s="81" t="s">
        <v>1805</v>
      </c>
      <c r="D990" s="82">
        <v>300000</v>
      </c>
      <c r="E990" s="82">
        <v>285701.57</v>
      </c>
      <c r="F990" s="83">
        <v>14298.43</v>
      </c>
      <c r="G990" s="84"/>
    </row>
    <row r="991" spans="1:7" x14ac:dyDescent="0.2">
      <c r="A991" s="79" t="s">
        <v>1055</v>
      </c>
      <c r="B991" s="80" t="s">
        <v>536</v>
      </c>
      <c r="C991" s="81" t="s">
        <v>1806</v>
      </c>
      <c r="D991" s="82">
        <v>300000</v>
      </c>
      <c r="E991" s="82">
        <v>285701.57</v>
      </c>
      <c r="F991" s="83">
        <v>14298.43</v>
      </c>
      <c r="G991" s="84"/>
    </row>
    <row r="992" spans="1:7" ht="36" x14ac:dyDescent="0.2">
      <c r="A992" s="79" t="s">
        <v>560</v>
      </c>
      <c r="B992" s="80" t="s">
        <v>536</v>
      </c>
      <c r="C992" s="81" t="s">
        <v>1807</v>
      </c>
      <c r="D992" s="82">
        <v>50000</v>
      </c>
      <c r="E992" s="82" t="s">
        <v>44</v>
      </c>
      <c r="F992" s="83">
        <v>50000</v>
      </c>
      <c r="G992" s="84"/>
    </row>
    <row r="993" spans="1:7" x14ac:dyDescent="0.2">
      <c r="A993" s="79" t="s">
        <v>562</v>
      </c>
      <c r="B993" s="80" t="s">
        <v>536</v>
      </c>
      <c r="C993" s="81" t="s">
        <v>1808</v>
      </c>
      <c r="D993" s="82">
        <v>50000</v>
      </c>
      <c r="E993" s="82" t="s">
        <v>44</v>
      </c>
      <c r="F993" s="83">
        <v>50000</v>
      </c>
      <c r="G993" s="84"/>
    </row>
    <row r="994" spans="1:7" ht="24" x14ac:dyDescent="0.2">
      <c r="A994" s="79" t="s">
        <v>564</v>
      </c>
      <c r="B994" s="80" t="s">
        <v>536</v>
      </c>
      <c r="C994" s="81" t="s">
        <v>1809</v>
      </c>
      <c r="D994" s="82">
        <v>50000</v>
      </c>
      <c r="E994" s="82" t="s">
        <v>44</v>
      </c>
      <c r="F994" s="83">
        <v>50000</v>
      </c>
      <c r="G994" s="84"/>
    </row>
    <row r="995" spans="1:7" ht="36" x14ac:dyDescent="0.2">
      <c r="A995" s="79" t="s">
        <v>566</v>
      </c>
      <c r="B995" s="80" t="s">
        <v>536</v>
      </c>
      <c r="C995" s="81" t="s">
        <v>1810</v>
      </c>
      <c r="D995" s="82">
        <v>50000</v>
      </c>
      <c r="E995" s="82" t="s">
        <v>44</v>
      </c>
      <c r="F995" s="83">
        <v>50000</v>
      </c>
      <c r="G995" s="84"/>
    </row>
    <row r="996" spans="1:7" ht="24" x14ac:dyDescent="0.2">
      <c r="A996" s="79" t="s">
        <v>568</v>
      </c>
      <c r="B996" s="80" t="s">
        <v>536</v>
      </c>
      <c r="C996" s="81" t="s">
        <v>1811</v>
      </c>
      <c r="D996" s="82">
        <v>50000</v>
      </c>
      <c r="E996" s="82" t="s">
        <v>44</v>
      </c>
      <c r="F996" s="83">
        <v>50000</v>
      </c>
      <c r="G996" s="84"/>
    </row>
    <row r="997" spans="1:7" ht="24" x14ac:dyDescent="0.2">
      <c r="A997" s="79" t="s">
        <v>570</v>
      </c>
      <c r="B997" s="80" t="s">
        <v>536</v>
      </c>
      <c r="C997" s="81" t="s">
        <v>1812</v>
      </c>
      <c r="D997" s="82">
        <v>50000</v>
      </c>
      <c r="E997" s="82" t="s">
        <v>44</v>
      </c>
      <c r="F997" s="83">
        <v>50000</v>
      </c>
      <c r="G997" s="84"/>
    </row>
    <row r="998" spans="1:7" x14ac:dyDescent="0.2">
      <c r="A998" s="79" t="s">
        <v>572</v>
      </c>
      <c r="B998" s="80" t="s">
        <v>536</v>
      </c>
      <c r="C998" s="81" t="s">
        <v>1813</v>
      </c>
      <c r="D998" s="82">
        <v>50000</v>
      </c>
      <c r="E998" s="82" t="s">
        <v>44</v>
      </c>
      <c r="F998" s="83">
        <v>50000</v>
      </c>
      <c r="G998" s="84"/>
    </row>
    <row r="999" spans="1:7" ht="24" x14ac:dyDescent="0.2">
      <c r="A999" s="79" t="s">
        <v>540</v>
      </c>
      <c r="B999" s="80" t="s">
        <v>536</v>
      </c>
      <c r="C999" s="81" t="s">
        <v>1814</v>
      </c>
      <c r="D999" s="82">
        <v>11445500</v>
      </c>
      <c r="E999" s="82">
        <v>4770688.71</v>
      </c>
      <c r="F999" s="83">
        <v>6674811.29</v>
      </c>
      <c r="G999" s="84"/>
    </row>
    <row r="1000" spans="1:7" x14ac:dyDescent="0.2">
      <c r="A1000" s="79" t="s">
        <v>575</v>
      </c>
      <c r="B1000" s="80" t="s">
        <v>536</v>
      </c>
      <c r="C1000" s="81" t="s">
        <v>1815</v>
      </c>
      <c r="D1000" s="82">
        <v>11445500</v>
      </c>
      <c r="E1000" s="82">
        <v>4770688.71</v>
      </c>
      <c r="F1000" s="83">
        <v>6674811.29</v>
      </c>
      <c r="G1000" s="84"/>
    </row>
    <row r="1001" spans="1:7" x14ac:dyDescent="0.2">
      <c r="A1001" s="79" t="s">
        <v>544</v>
      </c>
      <c r="B1001" s="80" t="s">
        <v>536</v>
      </c>
      <c r="C1001" s="81" t="s">
        <v>1816</v>
      </c>
      <c r="D1001" s="82">
        <v>11445500</v>
      </c>
      <c r="E1001" s="82">
        <v>4770688.71</v>
      </c>
      <c r="F1001" s="83">
        <v>6674811.29</v>
      </c>
      <c r="G1001" s="84"/>
    </row>
    <row r="1002" spans="1:7" x14ac:dyDescent="0.2">
      <c r="A1002" s="79" t="s">
        <v>546</v>
      </c>
      <c r="B1002" s="80" t="s">
        <v>536</v>
      </c>
      <c r="C1002" s="81" t="s">
        <v>1817</v>
      </c>
      <c r="D1002" s="82">
        <v>11445500</v>
      </c>
      <c r="E1002" s="82">
        <v>4770688.71</v>
      </c>
      <c r="F1002" s="83">
        <v>6674811.29</v>
      </c>
      <c r="G1002" s="84"/>
    </row>
    <row r="1003" spans="1:7" ht="51" customHeight="1" x14ac:dyDescent="0.2">
      <c r="A1003" s="79" t="s">
        <v>548</v>
      </c>
      <c r="B1003" s="80" t="s">
        <v>536</v>
      </c>
      <c r="C1003" s="81" t="s">
        <v>1818</v>
      </c>
      <c r="D1003" s="82">
        <v>11214500</v>
      </c>
      <c r="E1003" s="82">
        <v>4676549.82</v>
      </c>
      <c r="F1003" s="83">
        <v>6537950.1799999997</v>
      </c>
      <c r="G1003" s="84"/>
    </row>
    <row r="1004" spans="1:7" ht="24" x14ac:dyDescent="0.2">
      <c r="A1004" s="79" t="s">
        <v>550</v>
      </c>
      <c r="B1004" s="80" t="s">
        <v>536</v>
      </c>
      <c r="C1004" s="81" t="s">
        <v>1819</v>
      </c>
      <c r="D1004" s="82">
        <v>11214500</v>
      </c>
      <c r="E1004" s="82">
        <v>4676549.82</v>
      </c>
      <c r="F1004" s="83">
        <v>6537950.1799999997</v>
      </c>
      <c r="G1004" s="84"/>
    </row>
    <row r="1005" spans="1:7" ht="24" x14ac:dyDescent="0.2">
      <c r="A1005" s="79" t="s">
        <v>552</v>
      </c>
      <c r="B1005" s="80" t="s">
        <v>536</v>
      </c>
      <c r="C1005" s="81" t="s">
        <v>1820</v>
      </c>
      <c r="D1005" s="82">
        <v>8563300</v>
      </c>
      <c r="E1005" s="82">
        <v>3509160.42</v>
      </c>
      <c r="F1005" s="83">
        <v>5054139.58</v>
      </c>
      <c r="G1005" s="84"/>
    </row>
    <row r="1006" spans="1:7" ht="36" x14ac:dyDescent="0.2">
      <c r="A1006" s="79" t="s">
        <v>554</v>
      </c>
      <c r="B1006" s="80" t="s">
        <v>536</v>
      </c>
      <c r="C1006" s="81" t="s">
        <v>1821</v>
      </c>
      <c r="D1006" s="82">
        <v>50000</v>
      </c>
      <c r="E1006" s="82">
        <v>44066</v>
      </c>
      <c r="F1006" s="83">
        <v>5934</v>
      </c>
      <c r="G1006" s="84"/>
    </row>
    <row r="1007" spans="1:7" ht="36" x14ac:dyDescent="0.2">
      <c r="A1007" s="79" t="s">
        <v>556</v>
      </c>
      <c r="B1007" s="80" t="s">
        <v>536</v>
      </c>
      <c r="C1007" s="81" t="s">
        <v>1822</v>
      </c>
      <c r="D1007" s="82">
        <v>2601200</v>
      </c>
      <c r="E1007" s="82">
        <v>1123323.3999999999</v>
      </c>
      <c r="F1007" s="83">
        <v>1477876.6</v>
      </c>
      <c r="G1007" s="84"/>
    </row>
    <row r="1008" spans="1:7" ht="24" x14ac:dyDescent="0.2">
      <c r="A1008" s="79" t="s">
        <v>568</v>
      </c>
      <c r="B1008" s="80" t="s">
        <v>536</v>
      </c>
      <c r="C1008" s="81" t="s">
        <v>1823</v>
      </c>
      <c r="D1008" s="82">
        <v>221000</v>
      </c>
      <c r="E1008" s="82">
        <v>94135.039999999994</v>
      </c>
      <c r="F1008" s="83">
        <v>126864.96000000001</v>
      </c>
      <c r="G1008" s="84"/>
    </row>
    <row r="1009" spans="1:7" ht="24" x14ac:dyDescent="0.2">
      <c r="A1009" s="79" t="s">
        <v>570</v>
      </c>
      <c r="B1009" s="80" t="s">
        <v>536</v>
      </c>
      <c r="C1009" s="81" t="s">
        <v>1824</v>
      </c>
      <c r="D1009" s="82">
        <v>221000</v>
      </c>
      <c r="E1009" s="82">
        <v>94135.039999999994</v>
      </c>
      <c r="F1009" s="83">
        <v>126864.96000000001</v>
      </c>
      <c r="G1009" s="84"/>
    </row>
    <row r="1010" spans="1:7" x14ac:dyDescent="0.2">
      <c r="A1010" s="79" t="s">
        <v>572</v>
      </c>
      <c r="B1010" s="80" t="s">
        <v>536</v>
      </c>
      <c r="C1010" s="81" t="s">
        <v>1825</v>
      </c>
      <c r="D1010" s="82">
        <v>221000</v>
      </c>
      <c r="E1010" s="82">
        <v>94135.039999999994</v>
      </c>
      <c r="F1010" s="83">
        <v>126864.96000000001</v>
      </c>
      <c r="G1010" s="84"/>
    </row>
    <row r="1011" spans="1:7" x14ac:dyDescent="0.2">
      <c r="A1011" s="79" t="s">
        <v>593</v>
      </c>
      <c r="B1011" s="80" t="s">
        <v>536</v>
      </c>
      <c r="C1011" s="81" t="s">
        <v>1826</v>
      </c>
      <c r="D1011" s="82">
        <v>10000</v>
      </c>
      <c r="E1011" s="82">
        <v>3.85</v>
      </c>
      <c r="F1011" s="83">
        <v>9996.15</v>
      </c>
      <c r="G1011" s="84"/>
    </row>
    <row r="1012" spans="1:7" x14ac:dyDescent="0.2">
      <c r="A1012" s="79" t="s">
        <v>595</v>
      </c>
      <c r="B1012" s="80" t="s">
        <v>536</v>
      </c>
      <c r="C1012" s="81" t="s">
        <v>1827</v>
      </c>
      <c r="D1012" s="82">
        <v>10000</v>
      </c>
      <c r="E1012" s="82">
        <v>3.85</v>
      </c>
      <c r="F1012" s="83">
        <v>9996.15</v>
      </c>
      <c r="G1012" s="84"/>
    </row>
    <row r="1013" spans="1:7" ht="24" x14ac:dyDescent="0.2">
      <c r="A1013" s="79" t="s">
        <v>928</v>
      </c>
      <c r="B1013" s="80" t="s">
        <v>536</v>
      </c>
      <c r="C1013" s="81" t="s">
        <v>1828</v>
      </c>
      <c r="D1013" s="82">
        <v>7700</v>
      </c>
      <c r="E1013" s="82" t="s">
        <v>44</v>
      </c>
      <c r="F1013" s="83">
        <v>7700</v>
      </c>
      <c r="G1013" s="84"/>
    </row>
    <row r="1014" spans="1:7" x14ac:dyDescent="0.2">
      <c r="A1014" s="79" t="s">
        <v>597</v>
      </c>
      <c r="B1014" s="80" t="s">
        <v>536</v>
      </c>
      <c r="C1014" s="81" t="s">
        <v>1829</v>
      </c>
      <c r="D1014" s="82">
        <v>2300</v>
      </c>
      <c r="E1014" s="82">
        <v>3.85</v>
      </c>
      <c r="F1014" s="83">
        <v>2296.15</v>
      </c>
      <c r="G1014" s="84"/>
    </row>
    <row r="1015" spans="1:7" ht="24" x14ac:dyDescent="0.2">
      <c r="A1015" s="79" t="s">
        <v>726</v>
      </c>
      <c r="B1015" s="80" t="s">
        <v>536</v>
      </c>
      <c r="C1015" s="81" t="s">
        <v>1830</v>
      </c>
      <c r="D1015" s="82">
        <v>42186900</v>
      </c>
      <c r="E1015" s="82">
        <v>15508668.32</v>
      </c>
      <c r="F1015" s="83">
        <v>26678231.68</v>
      </c>
      <c r="G1015" s="84"/>
    </row>
    <row r="1016" spans="1:7" x14ac:dyDescent="0.2">
      <c r="A1016" s="79" t="s">
        <v>544</v>
      </c>
      <c r="B1016" s="80" t="s">
        <v>536</v>
      </c>
      <c r="C1016" s="81" t="s">
        <v>1831</v>
      </c>
      <c r="D1016" s="82">
        <v>42186900</v>
      </c>
      <c r="E1016" s="82">
        <v>15508668.32</v>
      </c>
      <c r="F1016" s="83">
        <v>26678231.68</v>
      </c>
      <c r="G1016" s="84"/>
    </row>
    <row r="1017" spans="1:7" x14ac:dyDescent="0.2">
      <c r="A1017" s="79" t="s">
        <v>544</v>
      </c>
      <c r="B1017" s="80" t="s">
        <v>536</v>
      </c>
      <c r="C1017" s="81" t="s">
        <v>1832</v>
      </c>
      <c r="D1017" s="82">
        <v>42186900</v>
      </c>
      <c r="E1017" s="82">
        <v>15508668.32</v>
      </c>
      <c r="F1017" s="83">
        <v>26678231.68</v>
      </c>
      <c r="G1017" s="84"/>
    </row>
    <row r="1018" spans="1:7" ht="24" x14ac:dyDescent="0.2">
      <c r="A1018" s="79" t="s">
        <v>910</v>
      </c>
      <c r="B1018" s="80" t="s">
        <v>536</v>
      </c>
      <c r="C1018" s="81" t="s">
        <v>1833</v>
      </c>
      <c r="D1018" s="82">
        <v>42186900</v>
      </c>
      <c r="E1018" s="82">
        <v>15508668.32</v>
      </c>
      <c r="F1018" s="83">
        <v>26678231.68</v>
      </c>
      <c r="G1018" s="84"/>
    </row>
    <row r="1019" spans="1:7" ht="54" customHeight="1" x14ac:dyDescent="0.2">
      <c r="A1019" s="79" t="s">
        <v>548</v>
      </c>
      <c r="B1019" s="80" t="s">
        <v>536</v>
      </c>
      <c r="C1019" s="81" t="s">
        <v>1834</v>
      </c>
      <c r="D1019" s="82">
        <v>40142900</v>
      </c>
      <c r="E1019" s="82">
        <v>14764754.07</v>
      </c>
      <c r="F1019" s="83">
        <v>25378145.93</v>
      </c>
      <c r="G1019" s="84"/>
    </row>
    <row r="1020" spans="1:7" x14ac:dyDescent="0.2">
      <c r="A1020" s="79" t="s">
        <v>913</v>
      </c>
      <c r="B1020" s="80" t="s">
        <v>536</v>
      </c>
      <c r="C1020" s="81" t="s">
        <v>1835</v>
      </c>
      <c r="D1020" s="82">
        <v>40142900</v>
      </c>
      <c r="E1020" s="82">
        <v>14764754.07</v>
      </c>
      <c r="F1020" s="83">
        <v>25378145.93</v>
      </c>
      <c r="G1020" s="84"/>
    </row>
    <row r="1021" spans="1:7" x14ac:dyDescent="0.2">
      <c r="A1021" s="79" t="s">
        <v>915</v>
      </c>
      <c r="B1021" s="80" t="s">
        <v>536</v>
      </c>
      <c r="C1021" s="81" t="s">
        <v>1836</v>
      </c>
      <c r="D1021" s="82">
        <v>30758100</v>
      </c>
      <c r="E1021" s="82">
        <v>11545680.630000001</v>
      </c>
      <c r="F1021" s="83">
        <v>19212419.370000001</v>
      </c>
      <c r="G1021" s="84"/>
    </row>
    <row r="1022" spans="1:7" ht="24" x14ac:dyDescent="0.2">
      <c r="A1022" s="79" t="s">
        <v>917</v>
      </c>
      <c r="B1022" s="80" t="s">
        <v>536</v>
      </c>
      <c r="C1022" s="81" t="s">
        <v>1837</v>
      </c>
      <c r="D1022" s="82">
        <v>96000</v>
      </c>
      <c r="E1022" s="82">
        <v>7348</v>
      </c>
      <c r="F1022" s="83">
        <v>88652</v>
      </c>
      <c r="G1022" s="84"/>
    </row>
    <row r="1023" spans="1:7" ht="36" x14ac:dyDescent="0.2">
      <c r="A1023" s="79" t="s">
        <v>919</v>
      </c>
      <c r="B1023" s="80" t="s">
        <v>536</v>
      </c>
      <c r="C1023" s="81" t="s">
        <v>1838</v>
      </c>
      <c r="D1023" s="82">
        <v>9288800</v>
      </c>
      <c r="E1023" s="82">
        <v>3211725.44</v>
      </c>
      <c r="F1023" s="83">
        <v>6077074.5599999996</v>
      </c>
      <c r="G1023" s="84"/>
    </row>
    <row r="1024" spans="1:7" ht="24" x14ac:dyDescent="0.2">
      <c r="A1024" s="79" t="s">
        <v>568</v>
      </c>
      <c r="B1024" s="80" t="s">
        <v>536</v>
      </c>
      <c r="C1024" s="81" t="s">
        <v>1839</v>
      </c>
      <c r="D1024" s="82">
        <v>2041000</v>
      </c>
      <c r="E1024" s="82">
        <v>743774.25</v>
      </c>
      <c r="F1024" s="83">
        <v>1297225.75</v>
      </c>
      <c r="G1024" s="84"/>
    </row>
    <row r="1025" spans="1:7" ht="24" x14ac:dyDescent="0.2">
      <c r="A1025" s="79" t="s">
        <v>570</v>
      </c>
      <c r="B1025" s="80" t="s">
        <v>536</v>
      </c>
      <c r="C1025" s="81" t="s">
        <v>1840</v>
      </c>
      <c r="D1025" s="82">
        <v>2041000</v>
      </c>
      <c r="E1025" s="82">
        <v>743774.25</v>
      </c>
      <c r="F1025" s="83">
        <v>1297225.75</v>
      </c>
      <c r="G1025" s="84"/>
    </row>
    <row r="1026" spans="1:7" x14ac:dyDescent="0.2">
      <c r="A1026" s="79" t="s">
        <v>572</v>
      </c>
      <c r="B1026" s="80" t="s">
        <v>536</v>
      </c>
      <c r="C1026" s="81" t="s">
        <v>1841</v>
      </c>
      <c r="D1026" s="82">
        <v>1826000</v>
      </c>
      <c r="E1026" s="82">
        <v>619970.64</v>
      </c>
      <c r="F1026" s="83">
        <v>1206029.3600000001</v>
      </c>
      <c r="G1026" s="84"/>
    </row>
    <row r="1027" spans="1:7" x14ac:dyDescent="0.2">
      <c r="A1027" s="79" t="s">
        <v>924</v>
      </c>
      <c r="B1027" s="80" t="s">
        <v>536</v>
      </c>
      <c r="C1027" s="81" t="s">
        <v>1842</v>
      </c>
      <c r="D1027" s="82">
        <v>215000</v>
      </c>
      <c r="E1027" s="82">
        <v>123803.61</v>
      </c>
      <c r="F1027" s="83">
        <v>91196.39</v>
      </c>
      <c r="G1027" s="84"/>
    </row>
    <row r="1028" spans="1:7" x14ac:dyDescent="0.2">
      <c r="A1028" s="79" t="s">
        <v>593</v>
      </c>
      <c r="B1028" s="80" t="s">
        <v>536</v>
      </c>
      <c r="C1028" s="81" t="s">
        <v>1843</v>
      </c>
      <c r="D1028" s="82">
        <v>3000</v>
      </c>
      <c r="E1028" s="82">
        <v>140</v>
      </c>
      <c r="F1028" s="83">
        <v>2860</v>
      </c>
      <c r="G1028" s="84"/>
    </row>
    <row r="1029" spans="1:7" x14ac:dyDescent="0.2">
      <c r="A1029" s="79" t="s">
        <v>595</v>
      </c>
      <c r="B1029" s="80" t="s">
        <v>536</v>
      </c>
      <c r="C1029" s="81" t="s">
        <v>1844</v>
      </c>
      <c r="D1029" s="82">
        <v>3000</v>
      </c>
      <c r="E1029" s="82">
        <v>140</v>
      </c>
      <c r="F1029" s="83">
        <v>2860</v>
      </c>
      <c r="G1029" s="84"/>
    </row>
    <row r="1030" spans="1:7" ht="24" x14ac:dyDescent="0.2">
      <c r="A1030" s="79" t="s">
        <v>928</v>
      </c>
      <c r="B1030" s="80" t="s">
        <v>536</v>
      </c>
      <c r="C1030" s="81" t="s">
        <v>1845</v>
      </c>
      <c r="D1030" s="82">
        <v>2500</v>
      </c>
      <c r="E1030" s="82">
        <v>140</v>
      </c>
      <c r="F1030" s="83">
        <v>2360</v>
      </c>
      <c r="G1030" s="84"/>
    </row>
    <row r="1031" spans="1:7" x14ac:dyDescent="0.2">
      <c r="A1031" s="79" t="s">
        <v>597</v>
      </c>
      <c r="B1031" s="80" t="s">
        <v>536</v>
      </c>
      <c r="C1031" s="81" t="s">
        <v>1846</v>
      </c>
      <c r="D1031" s="82">
        <v>500</v>
      </c>
      <c r="E1031" s="82" t="s">
        <v>44</v>
      </c>
      <c r="F1031" s="83">
        <v>500</v>
      </c>
      <c r="G1031" s="84"/>
    </row>
    <row r="1032" spans="1:7" s="68" customFormat="1" x14ac:dyDescent="0.2">
      <c r="A1032" s="73" t="s">
        <v>1847</v>
      </c>
      <c r="B1032" s="74" t="s">
        <v>536</v>
      </c>
      <c r="C1032" s="75" t="s">
        <v>1848</v>
      </c>
      <c r="D1032" s="76">
        <v>49220341.070000008</v>
      </c>
      <c r="E1032" s="76">
        <v>17757946.789999999</v>
      </c>
      <c r="F1032" s="77">
        <v>31462394.280000001</v>
      </c>
      <c r="G1032" s="78"/>
    </row>
    <row r="1033" spans="1:7" s="68" customFormat="1" x14ac:dyDescent="0.2">
      <c r="A1033" s="73" t="s">
        <v>1849</v>
      </c>
      <c r="B1033" s="74" t="s">
        <v>536</v>
      </c>
      <c r="C1033" s="75" t="s">
        <v>1850</v>
      </c>
      <c r="D1033" s="76">
        <v>49220341.07</v>
      </c>
      <c r="E1033" s="76">
        <v>17757946.789999999</v>
      </c>
      <c r="F1033" s="77">
        <v>31462394.280000001</v>
      </c>
      <c r="G1033" s="78"/>
    </row>
    <row r="1034" spans="1:7" ht="36" x14ac:dyDescent="0.2">
      <c r="A1034" s="79" t="s">
        <v>1570</v>
      </c>
      <c r="B1034" s="80" t="s">
        <v>536</v>
      </c>
      <c r="C1034" s="81" t="s">
        <v>1851</v>
      </c>
      <c r="D1034" s="82">
        <v>42250793.340000004</v>
      </c>
      <c r="E1034" s="82">
        <v>16009932.999999998</v>
      </c>
      <c r="F1034" s="83">
        <v>26240860.34</v>
      </c>
      <c r="G1034" s="84"/>
    </row>
    <row r="1035" spans="1:7" x14ac:dyDescent="0.2">
      <c r="A1035" s="79" t="s">
        <v>562</v>
      </c>
      <c r="B1035" s="80" t="s">
        <v>536</v>
      </c>
      <c r="C1035" s="81" t="s">
        <v>1852</v>
      </c>
      <c r="D1035" s="82">
        <v>42250793.340000004</v>
      </c>
      <c r="E1035" s="82">
        <v>16009932.999999998</v>
      </c>
      <c r="F1035" s="83">
        <v>26240860.34</v>
      </c>
      <c r="G1035" s="84"/>
    </row>
    <row r="1036" spans="1:7" ht="36" x14ac:dyDescent="0.2">
      <c r="A1036" s="79" t="s">
        <v>1581</v>
      </c>
      <c r="B1036" s="80" t="s">
        <v>536</v>
      </c>
      <c r="C1036" s="81" t="s">
        <v>1853</v>
      </c>
      <c r="D1036" s="82">
        <v>2058243.34</v>
      </c>
      <c r="E1036" s="82" t="s">
        <v>44</v>
      </c>
      <c r="F1036" s="83">
        <v>2058243.34</v>
      </c>
      <c r="G1036" s="84"/>
    </row>
    <row r="1037" spans="1:7" ht="24" x14ac:dyDescent="0.2">
      <c r="A1037" s="79" t="s">
        <v>932</v>
      </c>
      <c r="B1037" s="80" t="s">
        <v>536</v>
      </c>
      <c r="C1037" s="81" t="s">
        <v>1854</v>
      </c>
      <c r="D1037" s="82">
        <v>702510</v>
      </c>
      <c r="E1037" s="82" t="s">
        <v>44</v>
      </c>
      <c r="F1037" s="83">
        <v>702510</v>
      </c>
      <c r="G1037" s="84"/>
    </row>
    <row r="1038" spans="1:7" ht="24" x14ac:dyDescent="0.2">
      <c r="A1038" s="79" t="s">
        <v>568</v>
      </c>
      <c r="B1038" s="80" t="s">
        <v>536</v>
      </c>
      <c r="C1038" s="81" t="s">
        <v>1855</v>
      </c>
      <c r="D1038" s="82">
        <v>702510</v>
      </c>
      <c r="E1038" s="82" t="s">
        <v>44</v>
      </c>
      <c r="F1038" s="83">
        <v>702510</v>
      </c>
      <c r="G1038" s="84"/>
    </row>
    <row r="1039" spans="1:7" ht="24" x14ac:dyDescent="0.2">
      <c r="A1039" s="79" t="s">
        <v>570</v>
      </c>
      <c r="B1039" s="80" t="s">
        <v>536</v>
      </c>
      <c r="C1039" s="81" t="s">
        <v>1856</v>
      </c>
      <c r="D1039" s="82">
        <v>702510</v>
      </c>
      <c r="E1039" s="82" t="s">
        <v>44</v>
      </c>
      <c r="F1039" s="83">
        <v>702510</v>
      </c>
      <c r="G1039" s="84"/>
    </row>
    <row r="1040" spans="1:7" x14ac:dyDescent="0.2">
      <c r="A1040" s="79" t="s">
        <v>572</v>
      </c>
      <c r="B1040" s="80" t="s">
        <v>536</v>
      </c>
      <c r="C1040" s="81" t="s">
        <v>1857</v>
      </c>
      <c r="D1040" s="82">
        <v>702510</v>
      </c>
      <c r="E1040" s="82" t="s">
        <v>44</v>
      </c>
      <c r="F1040" s="83">
        <v>702510</v>
      </c>
      <c r="G1040" s="84"/>
    </row>
    <row r="1041" spans="1:7" ht="24" x14ac:dyDescent="0.2">
      <c r="A1041" s="79" t="s">
        <v>1583</v>
      </c>
      <c r="B1041" s="80" t="s">
        <v>536</v>
      </c>
      <c r="C1041" s="81" t="s">
        <v>1858</v>
      </c>
      <c r="D1041" s="82">
        <v>50000</v>
      </c>
      <c r="E1041" s="82" t="s">
        <v>44</v>
      </c>
      <c r="F1041" s="83">
        <v>50000</v>
      </c>
      <c r="G1041" s="84"/>
    </row>
    <row r="1042" spans="1:7" ht="24" x14ac:dyDescent="0.2">
      <c r="A1042" s="79" t="s">
        <v>568</v>
      </c>
      <c r="B1042" s="80" t="s">
        <v>536</v>
      </c>
      <c r="C1042" s="81" t="s">
        <v>1859</v>
      </c>
      <c r="D1042" s="82">
        <v>50000</v>
      </c>
      <c r="E1042" s="82" t="s">
        <v>44</v>
      </c>
      <c r="F1042" s="83">
        <v>50000</v>
      </c>
      <c r="G1042" s="84"/>
    </row>
    <row r="1043" spans="1:7" ht="24" x14ac:dyDescent="0.2">
      <c r="A1043" s="79" t="s">
        <v>570</v>
      </c>
      <c r="B1043" s="80" t="s">
        <v>536</v>
      </c>
      <c r="C1043" s="81" t="s">
        <v>1860</v>
      </c>
      <c r="D1043" s="82">
        <v>50000</v>
      </c>
      <c r="E1043" s="82" t="s">
        <v>44</v>
      </c>
      <c r="F1043" s="83">
        <v>50000</v>
      </c>
      <c r="G1043" s="84"/>
    </row>
    <row r="1044" spans="1:7" x14ac:dyDescent="0.2">
      <c r="A1044" s="79" t="s">
        <v>572</v>
      </c>
      <c r="B1044" s="80" t="s">
        <v>536</v>
      </c>
      <c r="C1044" s="81" t="s">
        <v>1861</v>
      </c>
      <c r="D1044" s="82">
        <v>50000</v>
      </c>
      <c r="E1044" s="82" t="s">
        <v>44</v>
      </c>
      <c r="F1044" s="83">
        <v>50000</v>
      </c>
      <c r="G1044" s="84"/>
    </row>
    <row r="1045" spans="1:7" x14ac:dyDescent="0.2">
      <c r="A1045" s="79" t="s">
        <v>1862</v>
      </c>
      <c r="B1045" s="80" t="s">
        <v>536</v>
      </c>
      <c r="C1045" s="81" t="s">
        <v>1863</v>
      </c>
      <c r="D1045" s="82">
        <v>46400</v>
      </c>
      <c r="E1045" s="82" t="s">
        <v>44</v>
      </c>
      <c r="F1045" s="83">
        <v>46400</v>
      </c>
      <c r="G1045" s="84"/>
    </row>
    <row r="1046" spans="1:7" ht="24" x14ac:dyDescent="0.2">
      <c r="A1046" s="79" t="s">
        <v>568</v>
      </c>
      <c r="B1046" s="80" t="s">
        <v>536</v>
      </c>
      <c r="C1046" s="81" t="s">
        <v>1864</v>
      </c>
      <c r="D1046" s="82">
        <v>46400</v>
      </c>
      <c r="E1046" s="82" t="s">
        <v>44</v>
      </c>
      <c r="F1046" s="83">
        <v>46400</v>
      </c>
      <c r="G1046" s="84"/>
    </row>
    <row r="1047" spans="1:7" ht="24" x14ac:dyDescent="0.2">
      <c r="A1047" s="79" t="s">
        <v>570</v>
      </c>
      <c r="B1047" s="80" t="s">
        <v>536</v>
      </c>
      <c r="C1047" s="81" t="s">
        <v>1865</v>
      </c>
      <c r="D1047" s="82">
        <v>46400</v>
      </c>
      <c r="E1047" s="82" t="s">
        <v>44</v>
      </c>
      <c r="F1047" s="83">
        <v>46400</v>
      </c>
      <c r="G1047" s="84"/>
    </row>
    <row r="1048" spans="1:7" x14ac:dyDescent="0.2">
      <c r="A1048" s="79" t="s">
        <v>572</v>
      </c>
      <c r="B1048" s="80" t="s">
        <v>536</v>
      </c>
      <c r="C1048" s="81" t="s">
        <v>1866</v>
      </c>
      <c r="D1048" s="82">
        <v>46400</v>
      </c>
      <c r="E1048" s="82" t="s">
        <v>44</v>
      </c>
      <c r="F1048" s="83">
        <v>46400</v>
      </c>
      <c r="G1048" s="84"/>
    </row>
    <row r="1049" spans="1:7" x14ac:dyDescent="0.2">
      <c r="A1049" s="79" t="s">
        <v>1588</v>
      </c>
      <c r="B1049" s="80" t="s">
        <v>536</v>
      </c>
      <c r="C1049" s="81" t="s">
        <v>1867</v>
      </c>
      <c r="D1049" s="82">
        <v>1259333.3400000001</v>
      </c>
      <c r="E1049" s="82" t="s">
        <v>44</v>
      </c>
      <c r="F1049" s="83">
        <v>1259333.3400000001</v>
      </c>
      <c r="G1049" s="84"/>
    </row>
    <row r="1050" spans="1:7" ht="24" x14ac:dyDescent="0.2">
      <c r="A1050" s="79" t="s">
        <v>568</v>
      </c>
      <c r="B1050" s="80" t="s">
        <v>536</v>
      </c>
      <c r="C1050" s="81" t="s">
        <v>1868</v>
      </c>
      <c r="D1050" s="82">
        <v>1109333.3400000001</v>
      </c>
      <c r="E1050" s="82" t="s">
        <v>44</v>
      </c>
      <c r="F1050" s="83">
        <v>1109333.3400000001</v>
      </c>
      <c r="G1050" s="84"/>
    </row>
    <row r="1051" spans="1:7" ht="24" x14ac:dyDescent="0.2">
      <c r="A1051" s="79" t="s">
        <v>570</v>
      </c>
      <c r="B1051" s="80" t="s">
        <v>536</v>
      </c>
      <c r="C1051" s="81" t="s">
        <v>1869</v>
      </c>
      <c r="D1051" s="82">
        <v>1109333.3400000001</v>
      </c>
      <c r="E1051" s="82" t="s">
        <v>44</v>
      </c>
      <c r="F1051" s="83">
        <v>1109333.3400000001</v>
      </c>
      <c r="G1051" s="84"/>
    </row>
    <row r="1052" spans="1:7" x14ac:dyDescent="0.2">
      <c r="A1052" s="79" t="s">
        <v>572</v>
      </c>
      <c r="B1052" s="80" t="s">
        <v>536</v>
      </c>
      <c r="C1052" s="81" t="s">
        <v>1870</v>
      </c>
      <c r="D1052" s="82">
        <v>1109333.3400000001</v>
      </c>
      <c r="E1052" s="82" t="s">
        <v>44</v>
      </c>
      <c r="F1052" s="83">
        <v>1109333.3400000001</v>
      </c>
      <c r="G1052" s="84"/>
    </row>
    <row r="1053" spans="1:7" x14ac:dyDescent="0.2">
      <c r="A1053" s="79" t="s">
        <v>1022</v>
      </c>
      <c r="B1053" s="80" t="s">
        <v>536</v>
      </c>
      <c r="C1053" s="81" t="s">
        <v>1871</v>
      </c>
      <c r="D1053" s="82">
        <v>150000</v>
      </c>
      <c r="E1053" s="82" t="s">
        <v>44</v>
      </c>
      <c r="F1053" s="83">
        <v>150000</v>
      </c>
      <c r="G1053" s="84"/>
    </row>
    <row r="1054" spans="1:7" x14ac:dyDescent="0.2">
      <c r="A1054" s="79" t="s">
        <v>503</v>
      </c>
      <c r="B1054" s="80" t="s">
        <v>536</v>
      </c>
      <c r="C1054" s="81" t="s">
        <v>1872</v>
      </c>
      <c r="D1054" s="82">
        <v>150000</v>
      </c>
      <c r="E1054" s="82" t="s">
        <v>44</v>
      </c>
      <c r="F1054" s="83">
        <v>150000</v>
      </c>
      <c r="G1054" s="84"/>
    </row>
    <row r="1055" spans="1:7" ht="26.25" customHeight="1" x14ac:dyDescent="0.2">
      <c r="A1055" s="79" t="s">
        <v>1593</v>
      </c>
      <c r="B1055" s="80" t="s">
        <v>536</v>
      </c>
      <c r="C1055" s="81" t="s">
        <v>1873</v>
      </c>
      <c r="D1055" s="82">
        <v>4030000</v>
      </c>
      <c r="E1055" s="82">
        <v>2012254.88</v>
      </c>
      <c r="F1055" s="83">
        <v>2017745.12</v>
      </c>
      <c r="G1055" s="84"/>
    </row>
    <row r="1056" spans="1:7" ht="37.5" customHeight="1" x14ac:dyDescent="0.2">
      <c r="A1056" s="79" t="s">
        <v>1595</v>
      </c>
      <c r="B1056" s="80" t="s">
        <v>536</v>
      </c>
      <c r="C1056" s="81" t="s">
        <v>1874</v>
      </c>
      <c r="D1056" s="82">
        <v>30000</v>
      </c>
      <c r="E1056" s="82" t="s">
        <v>44</v>
      </c>
      <c r="F1056" s="83">
        <v>30000</v>
      </c>
      <c r="G1056" s="84"/>
    </row>
    <row r="1057" spans="1:7" ht="24" x14ac:dyDescent="0.2">
      <c r="A1057" s="79" t="s">
        <v>568</v>
      </c>
      <c r="B1057" s="80" t="s">
        <v>536</v>
      </c>
      <c r="C1057" s="81" t="s">
        <v>1875</v>
      </c>
      <c r="D1057" s="82">
        <v>30000</v>
      </c>
      <c r="E1057" s="82" t="s">
        <v>44</v>
      </c>
      <c r="F1057" s="83">
        <v>30000</v>
      </c>
      <c r="G1057" s="84"/>
    </row>
    <row r="1058" spans="1:7" ht="24" x14ac:dyDescent="0.2">
      <c r="A1058" s="79" t="s">
        <v>570</v>
      </c>
      <c r="B1058" s="80" t="s">
        <v>536</v>
      </c>
      <c r="C1058" s="81" t="s">
        <v>1876</v>
      </c>
      <c r="D1058" s="82">
        <v>30000</v>
      </c>
      <c r="E1058" s="82" t="s">
        <v>44</v>
      </c>
      <c r="F1058" s="83">
        <v>30000</v>
      </c>
      <c r="G1058" s="84"/>
    </row>
    <row r="1059" spans="1:7" x14ac:dyDescent="0.2">
      <c r="A1059" s="79" t="s">
        <v>572</v>
      </c>
      <c r="B1059" s="80" t="s">
        <v>536</v>
      </c>
      <c r="C1059" s="81" t="s">
        <v>1877</v>
      </c>
      <c r="D1059" s="82">
        <v>30000</v>
      </c>
      <c r="E1059" s="82" t="s">
        <v>44</v>
      </c>
      <c r="F1059" s="83">
        <v>30000</v>
      </c>
      <c r="G1059" s="84"/>
    </row>
    <row r="1060" spans="1:7" ht="24" x14ac:dyDescent="0.2">
      <c r="A1060" s="79" t="s">
        <v>1878</v>
      </c>
      <c r="B1060" s="80" t="s">
        <v>536</v>
      </c>
      <c r="C1060" s="81" t="s">
        <v>1879</v>
      </c>
      <c r="D1060" s="82">
        <v>4000000</v>
      </c>
      <c r="E1060" s="82">
        <v>2012254.88</v>
      </c>
      <c r="F1060" s="83">
        <v>1987745.12</v>
      </c>
      <c r="G1060" s="84"/>
    </row>
    <row r="1061" spans="1:7" x14ac:dyDescent="0.2">
      <c r="A1061" s="79" t="s">
        <v>1022</v>
      </c>
      <c r="B1061" s="80" t="s">
        <v>536</v>
      </c>
      <c r="C1061" s="81" t="s">
        <v>1880</v>
      </c>
      <c r="D1061" s="82">
        <v>4000000</v>
      </c>
      <c r="E1061" s="82">
        <v>2012254.88</v>
      </c>
      <c r="F1061" s="83">
        <v>1987745.12</v>
      </c>
      <c r="G1061" s="84"/>
    </row>
    <row r="1062" spans="1:7" x14ac:dyDescent="0.2">
      <c r="A1062" s="79" t="s">
        <v>503</v>
      </c>
      <c r="B1062" s="80" t="s">
        <v>536</v>
      </c>
      <c r="C1062" s="81" t="s">
        <v>1881</v>
      </c>
      <c r="D1062" s="82">
        <v>4000000</v>
      </c>
      <c r="E1062" s="82">
        <v>2012254.88</v>
      </c>
      <c r="F1062" s="83">
        <v>1987745.12</v>
      </c>
      <c r="G1062" s="84"/>
    </row>
    <row r="1063" spans="1:7" ht="36" x14ac:dyDescent="0.2">
      <c r="A1063" s="79" t="s">
        <v>1605</v>
      </c>
      <c r="B1063" s="80" t="s">
        <v>536</v>
      </c>
      <c r="C1063" s="81" t="s">
        <v>1882</v>
      </c>
      <c r="D1063" s="82">
        <v>36162550</v>
      </c>
      <c r="E1063" s="82">
        <v>13997678.119999999</v>
      </c>
      <c r="F1063" s="83">
        <v>22164871.879999999</v>
      </c>
      <c r="G1063" s="84"/>
    </row>
    <row r="1064" spans="1:7" ht="24" x14ac:dyDescent="0.2">
      <c r="A1064" s="79" t="s">
        <v>1883</v>
      </c>
      <c r="B1064" s="80" t="s">
        <v>536</v>
      </c>
      <c r="C1064" s="81" t="s">
        <v>1884</v>
      </c>
      <c r="D1064" s="82">
        <v>4591200</v>
      </c>
      <c r="E1064" s="82">
        <v>2381818.5299999998</v>
      </c>
      <c r="F1064" s="83">
        <v>2209381.4700000002</v>
      </c>
      <c r="G1064" s="84"/>
    </row>
    <row r="1065" spans="1:7" ht="46.5" customHeight="1" x14ac:dyDescent="0.2">
      <c r="A1065" s="79" t="s">
        <v>548</v>
      </c>
      <c r="B1065" s="80" t="s">
        <v>536</v>
      </c>
      <c r="C1065" s="81" t="s">
        <v>1885</v>
      </c>
      <c r="D1065" s="82">
        <v>3660200</v>
      </c>
      <c r="E1065" s="82">
        <v>1787556.44</v>
      </c>
      <c r="F1065" s="83">
        <v>1872643.56</v>
      </c>
      <c r="G1065" s="84"/>
    </row>
    <row r="1066" spans="1:7" x14ac:dyDescent="0.2">
      <c r="A1066" s="79" t="s">
        <v>913</v>
      </c>
      <c r="B1066" s="80" t="s">
        <v>536</v>
      </c>
      <c r="C1066" s="81" t="s">
        <v>1886</v>
      </c>
      <c r="D1066" s="82">
        <v>3660200</v>
      </c>
      <c r="E1066" s="82">
        <v>1787556.44</v>
      </c>
      <c r="F1066" s="83">
        <v>1872643.56</v>
      </c>
      <c r="G1066" s="84"/>
    </row>
    <row r="1067" spans="1:7" x14ac:dyDescent="0.2">
      <c r="A1067" s="79" t="s">
        <v>915</v>
      </c>
      <c r="B1067" s="80" t="s">
        <v>536</v>
      </c>
      <c r="C1067" s="81" t="s">
        <v>1887</v>
      </c>
      <c r="D1067" s="82">
        <v>2815583</v>
      </c>
      <c r="E1067" s="82">
        <v>1393269.03</v>
      </c>
      <c r="F1067" s="83">
        <v>1422313.97</v>
      </c>
      <c r="G1067" s="84"/>
    </row>
    <row r="1068" spans="1:7" ht="24" x14ac:dyDescent="0.2">
      <c r="A1068" s="79" t="s">
        <v>917</v>
      </c>
      <c r="B1068" s="80" t="s">
        <v>536</v>
      </c>
      <c r="C1068" s="81" t="s">
        <v>1888</v>
      </c>
      <c r="D1068" s="82">
        <v>740</v>
      </c>
      <c r="E1068" s="82" t="s">
        <v>44</v>
      </c>
      <c r="F1068" s="83">
        <v>740</v>
      </c>
      <c r="G1068" s="84"/>
    </row>
    <row r="1069" spans="1:7" ht="36" x14ac:dyDescent="0.2">
      <c r="A1069" s="79" t="s">
        <v>919</v>
      </c>
      <c r="B1069" s="80" t="s">
        <v>536</v>
      </c>
      <c r="C1069" s="81" t="s">
        <v>1889</v>
      </c>
      <c r="D1069" s="82">
        <v>843877</v>
      </c>
      <c r="E1069" s="82">
        <v>394287.41</v>
      </c>
      <c r="F1069" s="83">
        <v>449589.59</v>
      </c>
      <c r="G1069" s="84"/>
    </row>
    <row r="1070" spans="1:7" ht="24" x14ac:dyDescent="0.2">
      <c r="A1070" s="79" t="s">
        <v>568</v>
      </c>
      <c r="B1070" s="80" t="s">
        <v>536</v>
      </c>
      <c r="C1070" s="81" t="s">
        <v>1890</v>
      </c>
      <c r="D1070" s="82">
        <v>931000</v>
      </c>
      <c r="E1070" s="82">
        <v>594262.09</v>
      </c>
      <c r="F1070" s="83">
        <v>336737.91</v>
      </c>
      <c r="G1070" s="84"/>
    </row>
    <row r="1071" spans="1:7" ht="24" x14ac:dyDescent="0.2">
      <c r="A1071" s="79" t="s">
        <v>570</v>
      </c>
      <c r="B1071" s="80" t="s">
        <v>536</v>
      </c>
      <c r="C1071" s="81" t="s">
        <v>1891</v>
      </c>
      <c r="D1071" s="82">
        <v>931000</v>
      </c>
      <c r="E1071" s="82">
        <v>594262.09</v>
      </c>
      <c r="F1071" s="83">
        <v>336737.91</v>
      </c>
      <c r="G1071" s="84"/>
    </row>
    <row r="1072" spans="1:7" x14ac:dyDescent="0.2">
      <c r="A1072" s="79" t="s">
        <v>572</v>
      </c>
      <c r="B1072" s="80" t="s">
        <v>536</v>
      </c>
      <c r="C1072" s="81" t="s">
        <v>1892</v>
      </c>
      <c r="D1072" s="82">
        <v>610300</v>
      </c>
      <c r="E1072" s="82">
        <v>325339.74</v>
      </c>
      <c r="F1072" s="83">
        <v>284960.26</v>
      </c>
      <c r="G1072" s="84"/>
    </row>
    <row r="1073" spans="1:7" x14ac:dyDescent="0.2">
      <c r="A1073" s="79" t="s">
        <v>924</v>
      </c>
      <c r="B1073" s="80" t="s">
        <v>536</v>
      </c>
      <c r="C1073" s="81" t="s">
        <v>1893</v>
      </c>
      <c r="D1073" s="82">
        <v>320700</v>
      </c>
      <c r="E1073" s="82">
        <v>268922.34999999998</v>
      </c>
      <c r="F1073" s="83">
        <v>51777.65</v>
      </c>
      <c r="G1073" s="84"/>
    </row>
    <row r="1074" spans="1:7" ht="63.75" customHeight="1" x14ac:dyDescent="0.2">
      <c r="A1074" s="79" t="s">
        <v>1894</v>
      </c>
      <c r="B1074" s="80" t="s">
        <v>536</v>
      </c>
      <c r="C1074" s="81" t="s">
        <v>1895</v>
      </c>
      <c r="D1074" s="82">
        <v>31571350</v>
      </c>
      <c r="E1074" s="82">
        <v>11615859.59</v>
      </c>
      <c r="F1074" s="83">
        <v>19955490.41</v>
      </c>
      <c r="G1074" s="84"/>
    </row>
    <row r="1075" spans="1:7" ht="51" customHeight="1" x14ac:dyDescent="0.2">
      <c r="A1075" s="79" t="s">
        <v>548</v>
      </c>
      <c r="B1075" s="80" t="s">
        <v>536</v>
      </c>
      <c r="C1075" s="81" t="s">
        <v>1896</v>
      </c>
      <c r="D1075" s="82">
        <v>4972000</v>
      </c>
      <c r="E1075" s="82">
        <v>1239139.26</v>
      </c>
      <c r="F1075" s="83">
        <v>3732860.74</v>
      </c>
      <c r="G1075" s="84"/>
    </row>
    <row r="1076" spans="1:7" x14ac:dyDescent="0.2">
      <c r="A1076" s="79" t="s">
        <v>913</v>
      </c>
      <c r="B1076" s="80" t="s">
        <v>536</v>
      </c>
      <c r="C1076" s="81" t="s">
        <v>1897</v>
      </c>
      <c r="D1076" s="82">
        <v>4972000</v>
      </c>
      <c r="E1076" s="82">
        <v>1239139.26</v>
      </c>
      <c r="F1076" s="83">
        <v>3732860.74</v>
      </c>
      <c r="G1076" s="84"/>
    </row>
    <row r="1077" spans="1:7" x14ac:dyDescent="0.2">
      <c r="A1077" s="79" t="s">
        <v>915</v>
      </c>
      <c r="B1077" s="80" t="s">
        <v>536</v>
      </c>
      <c r="C1077" s="81" t="s">
        <v>1898</v>
      </c>
      <c r="D1077" s="82">
        <v>3818734</v>
      </c>
      <c r="E1077" s="82">
        <v>968415.68</v>
      </c>
      <c r="F1077" s="83">
        <v>2850318.32</v>
      </c>
      <c r="G1077" s="84"/>
    </row>
    <row r="1078" spans="1:7" ht="36" x14ac:dyDescent="0.2">
      <c r="A1078" s="79" t="s">
        <v>919</v>
      </c>
      <c r="B1078" s="80" t="s">
        <v>536</v>
      </c>
      <c r="C1078" s="81" t="s">
        <v>1899</v>
      </c>
      <c r="D1078" s="82">
        <v>1153266</v>
      </c>
      <c r="E1078" s="82">
        <v>270723.58</v>
      </c>
      <c r="F1078" s="83">
        <v>882542.42</v>
      </c>
      <c r="G1078" s="84"/>
    </row>
    <row r="1079" spans="1:7" x14ac:dyDescent="0.2">
      <c r="A1079" s="79" t="s">
        <v>1022</v>
      </c>
      <c r="B1079" s="80" t="s">
        <v>536</v>
      </c>
      <c r="C1079" s="81" t="s">
        <v>1900</v>
      </c>
      <c r="D1079" s="82">
        <v>26599350</v>
      </c>
      <c r="E1079" s="82">
        <v>10376720.33</v>
      </c>
      <c r="F1079" s="83">
        <v>16222629.67</v>
      </c>
      <c r="G1079" s="84"/>
    </row>
    <row r="1080" spans="1:7" x14ac:dyDescent="0.2">
      <c r="A1080" s="79" t="s">
        <v>503</v>
      </c>
      <c r="B1080" s="80" t="s">
        <v>536</v>
      </c>
      <c r="C1080" s="81" t="s">
        <v>1901</v>
      </c>
      <c r="D1080" s="82">
        <v>26599350</v>
      </c>
      <c r="E1080" s="82">
        <v>10376720.33</v>
      </c>
      <c r="F1080" s="83">
        <v>16222629.67</v>
      </c>
      <c r="G1080" s="84"/>
    </row>
    <row r="1081" spans="1:7" ht="36" x14ac:dyDescent="0.2">
      <c r="A1081" s="79" t="s">
        <v>621</v>
      </c>
      <c r="B1081" s="80" t="s">
        <v>536</v>
      </c>
      <c r="C1081" s="81" t="s">
        <v>1902</v>
      </c>
      <c r="D1081" s="82">
        <v>5678685.9500000002</v>
      </c>
      <c r="E1081" s="82">
        <v>457152.01</v>
      </c>
      <c r="F1081" s="83">
        <v>5221533.9400000004</v>
      </c>
      <c r="G1081" s="84"/>
    </row>
    <row r="1082" spans="1:7" x14ac:dyDescent="0.2">
      <c r="A1082" s="79" t="s">
        <v>623</v>
      </c>
      <c r="B1082" s="80" t="s">
        <v>536</v>
      </c>
      <c r="C1082" s="81" t="s">
        <v>1903</v>
      </c>
      <c r="D1082" s="82">
        <v>5678685.9500000002</v>
      </c>
      <c r="E1082" s="82">
        <v>457152.01</v>
      </c>
      <c r="F1082" s="83">
        <v>5221533.9400000004</v>
      </c>
      <c r="G1082" s="84"/>
    </row>
    <row r="1083" spans="1:7" ht="24" x14ac:dyDescent="0.2">
      <c r="A1083" s="79" t="s">
        <v>1489</v>
      </c>
      <c r="B1083" s="80" t="s">
        <v>536</v>
      </c>
      <c r="C1083" s="81" t="s">
        <v>1904</v>
      </c>
      <c r="D1083" s="82">
        <v>5678685.9500000002</v>
      </c>
      <c r="E1083" s="82">
        <v>457152.01</v>
      </c>
      <c r="F1083" s="83">
        <v>5221533.9400000004</v>
      </c>
      <c r="G1083" s="84"/>
    </row>
    <row r="1084" spans="1:7" ht="24" x14ac:dyDescent="0.2">
      <c r="A1084" s="79" t="s">
        <v>1905</v>
      </c>
      <c r="B1084" s="80" t="s">
        <v>536</v>
      </c>
      <c r="C1084" s="81" t="s">
        <v>1906</v>
      </c>
      <c r="D1084" s="82">
        <v>5678685.9500000002</v>
      </c>
      <c r="E1084" s="82">
        <v>457152.01</v>
      </c>
      <c r="F1084" s="83">
        <v>5221533.9400000004</v>
      </c>
      <c r="G1084" s="84"/>
    </row>
    <row r="1085" spans="1:7" x14ac:dyDescent="0.2">
      <c r="A1085" s="79" t="s">
        <v>1022</v>
      </c>
      <c r="B1085" s="80" t="s">
        <v>536</v>
      </c>
      <c r="C1085" s="81" t="s">
        <v>1907</v>
      </c>
      <c r="D1085" s="82">
        <v>5678685.9500000002</v>
      </c>
      <c r="E1085" s="82">
        <v>457152.01</v>
      </c>
      <c r="F1085" s="83">
        <v>5221533.9400000004</v>
      </c>
      <c r="G1085" s="84"/>
    </row>
    <row r="1086" spans="1:7" x14ac:dyDescent="0.2">
      <c r="A1086" s="79" t="s">
        <v>503</v>
      </c>
      <c r="B1086" s="80" t="s">
        <v>536</v>
      </c>
      <c r="C1086" s="81" t="s">
        <v>1908</v>
      </c>
      <c r="D1086" s="82">
        <v>5678685.9500000002</v>
      </c>
      <c r="E1086" s="82">
        <v>457152.01</v>
      </c>
      <c r="F1086" s="83">
        <v>5221533.9400000004</v>
      </c>
      <c r="G1086" s="84"/>
    </row>
    <row r="1087" spans="1:7" ht="24" x14ac:dyDescent="0.2">
      <c r="A1087" s="79" t="s">
        <v>726</v>
      </c>
      <c r="B1087" s="80" t="s">
        <v>536</v>
      </c>
      <c r="C1087" s="81" t="s">
        <v>1909</v>
      </c>
      <c r="D1087" s="82">
        <v>1290861.78</v>
      </c>
      <c r="E1087" s="82">
        <v>1290861.78</v>
      </c>
      <c r="F1087" s="83" t="s">
        <v>44</v>
      </c>
      <c r="G1087" s="84"/>
    </row>
    <row r="1088" spans="1:7" x14ac:dyDescent="0.2">
      <c r="A1088" s="79" t="s">
        <v>544</v>
      </c>
      <c r="B1088" s="80" t="s">
        <v>536</v>
      </c>
      <c r="C1088" s="81" t="s">
        <v>1910</v>
      </c>
      <c r="D1088" s="82">
        <v>1290861.78</v>
      </c>
      <c r="E1088" s="82">
        <v>1290861.78</v>
      </c>
      <c r="F1088" s="83" t="s">
        <v>44</v>
      </c>
      <c r="G1088" s="84"/>
    </row>
    <row r="1089" spans="1:7" x14ac:dyDescent="0.2">
      <c r="A1089" s="79" t="s">
        <v>544</v>
      </c>
      <c r="B1089" s="80" t="s">
        <v>536</v>
      </c>
      <c r="C1089" s="81" t="s">
        <v>1911</v>
      </c>
      <c r="D1089" s="82">
        <v>1290861.78</v>
      </c>
      <c r="E1089" s="82">
        <v>1290861.78</v>
      </c>
      <c r="F1089" s="83" t="s">
        <v>44</v>
      </c>
      <c r="G1089" s="84"/>
    </row>
    <row r="1090" spans="1:7" ht="48" x14ac:dyDescent="0.2">
      <c r="A1090" s="79" t="s">
        <v>1410</v>
      </c>
      <c r="B1090" s="80" t="s">
        <v>536</v>
      </c>
      <c r="C1090" s="81" t="s">
        <v>1912</v>
      </c>
      <c r="D1090" s="82">
        <v>1290861.78</v>
      </c>
      <c r="E1090" s="82">
        <v>1290861.78</v>
      </c>
      <c r="F1090" s="83" t="s">
        <v>44</v>
      </c>
      <c r="G1090" s="84"/>
    </row>
    <row r="1091" spans="1:7" x14ac:dyDescent="0.2">
      <c r="A1091" s="79" t="s">
        <v>1022</v>
      </c>
      <c r="B1091" s="80" t="s">
        <v>536</v>
      </c>
      <c r="C1091" s="81" t="s">
        <v>1913</v>
      </c>
      <c r="D1091" s="82">
        <v>1290861.78</v>
      </c>
      <c r="E1091" s="82">
        <v>1290861.78</v>
      </c>
      <c r="F1091" s="83" t="s">
        <v>44</v>
      </c>
      <c r="G1091" s="84"/>
    </row>
    <row r="1092" spans="1:7" x14ac:dyDescent="0.2">
      <c r="A1092" s="79" t="s">
        <v>503</v>
      </c>
      <c r="B1092" s="80" t="s">
        <v>536</v>
      </c>
      <c r="C1092" s="81" t="s">
        <v>1914</v>
      </c>
      <c r="D1092" s="82">
        <v>1290861.78</v>
      </c>
      <c r="E1092" s="82">
        <v>1290861.78</v>
      </c>
      <c r="F1092" s="83" t="s">
        <v>44</v>
      </c>
      <c r="G1092" s="84"/>
    </row>
    <row r="1093" spans="1:7" s="68" customFormat="1" x14ac:dyDescent="0.2">
      <c r="A1093" s="73" t="s">
        <v>1915</v>
      </c>
      <c r="B1093" s="74" t="s">
        <v>536</v>
      </c>
      <c r="C1093" s="75" t="s">
        <v>1916</v>
      </c>
      <c r="D1093" s="76">
        <v>258577801</v>
      </c>
      <c r="E1093" s="76">
        <v>127999685.74000001</v>
      </c>
      <c r="F1093" s="77">
        <v>130578115.25999999</v>
      </c>
      <c r="G1093" s="78"/>
    </row>
    <row r="1094" spans="1:7" s="68" customFormat="1" x14ac:dyDescent="0.2">
      <c r="A1094" s="73" t="s">
        <v>1917</v>
      </c>
      <c r="B1094" s="74" t="s">
        <v>536</v>
      </c>
      <c r="C1094" s="75" t="s">
        <v>1918</v>
      </c>
      <c r="D1094" s="76">
        <v>33783800</v>
      </c>
      <c r="E1094" s="76">
        <v>15239831</v>
      </c>
      <c r="F1094" s="77">
        <v>18543969</v>
      </c>
      <c r="G1094" s="78"/>
    </row>
    <row r="1095" spans="1:7" ht="24" x14ac:dyDescent="0.2">
      <c r="A1095" s="79" t="s">
        <v>726</v>
      </c>
      <c r="B1095" s="80" t="s">
        <v>536</v>
      </c>
      <c r="C1095" s="81" t="s">
        <v>1919</v>
      </c>
      <c r="D1095" s="82">
        <v>33783800</v>
      </c>
      <c r="E1095" s="82">
        <v>15239831</v>
      </c>
      <c r="F1095" s="83">
        <v>18543969</v>
      </c>
      <c r="G1095" s="84"/>
    </row>
    <row r="1096" spans="1:7" x14ac:dyDescent="0.2">
      <c r="A1096" s="79" t="s">
        <v>544</v>
      </c>
      <c r="B1096" s="80" t="s">
        <v>536</v>
      </c>
      <c r="C1096" s="81" t="s">
        <v>1920</v>
      </c>
      <c r="D1096" s="82">
        <v>33783800</v>
      </c>
      <c r="E1096" s="82">
        <v>15239831</v>
      </c>
      <c r="F1096" s="83">
        <v>18543969</v>
      </c>
      <c r="G1096" s="84"/>
    </row>
    <row r="1097" spans="1:7" x14ac:dyDescent="0.2">
      <c r="A1097" s="79" t="s">
        <v>544</v>
      </c>
      <c r="B1097" s="80" t="s">
        <v>536</v>
      </c>
      <c r="C1097" s="81" t="s">
        <v>1921</v>
      </c>
      <c r="D1097" s="82">
        <v>33783800</v>
      </c>
      <c r="E1097" s="82">
        <v>15239831</v>
      </c>
      <c r="F1097" s="83">
        <v>18543969</v>
      </c>
      <c r="G1097" s="84"/>
    </row>
    <row r="1098" spans="1:7" x14ac:dyDescent="0.2">
      <c r="A1098" s="79" t="s">
        <v>1922</v>
      </c>
      <c r="B1098" s="80" t="s">
        <v>536</v>
      </c>
      <c r="C1098" s="81" t="s">
        <v>1923</v>
      </c>
      <c r="D1098" s="82">
        <v>33783800</v>
      </c>
      <c r="E1098" s="82">
        <v>15239831</v>
      </c>
      <c r="F1098" s="83">
        <v>18543969</v>
      </c>
      <c r="G1098" s="84"/>
    </row>
    <row r="1099" spans="1:7" x14ac:dyDescent="0.2">
      <c r="A1099" s="79" t="s">
        <v>587</v>
      </c>
      <c r="B1099" s="80" t="s">
        <v>536</v>
      </c>
      <c r="C1099" s="81" t="s">
        <v>1924</v>
      </c>
      <c r="D1099" s="82">
        <v>33783800</v>
      </c>
      <c r="E1099" s="82">
        <v>15239831</v>
      </c>
      <c r="F1099" s="83">
        <v>18543969</v>
      </c>
      <c r="G1099" s="84"/>
    </row>
    <row r="1100" spans="1:7" x14ac:dyDescent="0.2">
      <c r="A1100" s="79" t="s">
        <v>1925</v>
      </c>
      <c r="B1100" s="80" t="s">
        <v>536</v>
      </c>
      <c r="C1100" s="81" t="s">
        <v>1926</v>
      </c>
      <c r="D1100" s="82">
        <v>33783800</v>
      </c>
      <c r="E1100" s="82">
        <v>15239831</v>
      </c>
      <c r="F1100" s="83">
        <v>18543969</v>
      </c>
      <c r="G1100" s="84"/>
    </row>
    <row r="1101" spans="1:7" x14ac:dyDescent="0.2">
      <c r="A1101" s="79" t="s">
        <v>1927</v>
      </c>
      <c r="B1101" s="80" t="s">
        <v>536</v>
      </c>
      <c r="C1101" s="81" t="s">
        <v>1928</v>
      </c>
      <c r="D1101" s="82">
        <v>33783800</v>
      </c>
      <c r="E1101" s="82">
        <v>15239831</v>
      </c>
      <c r="F1101" s="83">
        <v>18543969</v>
      </c>
      <c r="G1101" s="84"/>
    </row>
    <row r="1102" spans="1:7" s="68" customFormat="1" x14ac:dyDescent="0.2">
      <c r="A1102" s="73" t="s">
        <v>1929</v>
      </c>
      <c r="B1102" s="74" t="s">
        <v>536</v>
      </c>
      <c r="C1102" s="75" t="s">
        <v>1930</v>
      </c>
      <c r="D1102" s="76">
        <v>103704620</v>
      </c>
      <c r="E1102" s="76">
        <v>58800992.229999997</v>
      </c>
      <c r="F1102" s="77">
        <v>44903627.769999996</v>
      </c>
      <c r="G1102" s="78"/>
    </row>
    <row r="1103" spans="1:7" ht="40.5" customHeight="1" x14ac:dyDescent="0.2">
      <c r="A1103" s="79" t="s">
        <v>607</v>
      </c>
      <c r="B1103" s="80" t="s">
        <v>536</v>
      </c>
      <c r="C1103" s="81" t="s">
        <v>1931</v>
      </c>
      <c r="D1103" s="82">
        <v>344000</v>
      </c>
      <c r="E1103" s="82" t="s">
        <v>44</v>
      </c>
      <c r="F1103" s="83">
        <v>344000</v>
      </c>
      <c r="G1103" s="84"/>
    </row>
    <row r="1104" spans="1:7" x14ac:dyDescent="0.2">
      <c r="A1104" s="79" t="s">
        <v>562</v>
      </c>
      <c r="B1104" s="80" t="s">
        <v>536</v>
      </c>
      <c r="C1104" s="81" t="s">
        <v>1932</v>
      </c>
      <c r="D1104" s="82">
        <v>344000</v>
      </c>
      <c r="E1104" s="82" t="s">
        <v>44</v>
      </c>
      <c r="F1104" s="83">
        <v>344000</v>
      </c>
      <c r="G1104" s="84"/>
    </row>
    <row r="1105" spans="1:7" ht="48" x14ac:dyDescent="0.2">
      <c r="A1105" s="79" t="s">
        <v>610</v>
      </c>
      <c r="B1105" s="80" t="s">
        <v>536</v>
      </c>
      <c r="C1105" s="81" t="s">
        <v>1933</v>
      </c>
      <c r="D1105" s="82">
        <v>344000</v>
      </c>
      <c r="E1105" s="82" t="s">
        <v>44</v>
      </c>
      <c r="F1105" s="83">
        <v>344000</v>
      </c>
      <c r="G1105" s="84"/>
    </row>
    <row r="1106" spans="1:7" ht="36" x14ac:dyDescent="0.2">
      <c r="A1106" s="79" t="s">
        <v>1934</v>
      </c>
      <c r="B1106" s="80" t="s">
        <v>536</v>
      </c>
      <c r="C1106" s="81" t="s">
        <v>1935</v>
      </c>
      <c r="D1106" s="82">
        <v>344000</v>
      </c>
      <c r="E1106" s="82" t="s">
        <v>44</v>
      </c>
      <c r="F1106" s="83">
        <v>344000</v>
      </c>
      <c r="G1106" s="84"/>
    </row>
    <row r="1107" spans="1:7" x14ac:dyDescent="0.2">
      <c r="A1107" s="79" t="s">
        <v>587</v>
      </c>
      <c r="B1107" s="80" t="s">
        <v>536</v>
      </c>
      <c r="C1107" s="81" t="s">
        <v>1936</v>
      </c>
      <c r="D1107" s="82">
        <v>344000</v>
      </c>
      <c r="E1107" s="82" t="s">
        <v>44</v>
      </c>
      <c r="F1107" s="83">
        <v>344000</v>
      </c>
      <c r="G1107" s="84"/>
    </row>
    <row r="1108" spans="1:7" x14ac:dyDescent="0.2">
      <c r="A1108" s="79" t="s">
        <v>1925</v>
      </c>
      <c r="B1108" s="80" t="s">
        <v>536</v>
      </c>
      <c r="C1108" s="81" t="s">
        <v>1937</v>
      </c>
      <c r="D1108" s="82">
        <v>344000</v>
      </c>
      <c r="E1108" s="82" t="s">
        <v>44</v>
      </c>
      <c r="F1108" s="83">
        <v>344000</v>
      </c>
      <c r="G1108" s="84"/>
    </row>
    <row r="1109" spans="1:7" ht="24" x14ac:dyDescent="0.2">
      <c r="A1109" s="79" t="s">
        <v>1938</v>
      </c>
      <c r="B1109" s="80" t="s">
        <v>536</v>
      </c>
      <c r="C1109" s="81" t="s">
        <v>1939</v>
      </c>
      <c r="D1109" s="82">
        <v>344000</v>
      </c>
      <c r="E1109" s="82" t="s">
        <v>44</v>
      </c>
      <c r="F1109" s="83">
        <v>344000</v>
      </c>
      <c r="G1109" s="84"/>
    </row>
    <row r="1110" spans="1:7" ht="36" x14ac:dyDescent="0.2">
      <c r="A1110" s="79" t="s">
        <v>1449</v>
      </c>
      <c r="B1110" s="80" t="s">
        <v>536</v>
      </c>
      <c r="C1110" s="81" t="s">
        <v>1940</v>
      </c>
      <c r="D1110" s="82">
        <v>103360620</v>
      </c>
      <c r="E1110" s="82">
        <v>58800992.229999997</v>
      </c>
      <c r="F1110" s="83">
        <v>44559627.769999996</v>
      </c>
      <c r="G1110" s="84"/>
    </row>
    <row r="1111" spans="1:7" x14ac:dyDescent="0.2">
      <c r="A1111" s="79" t="s">
        <v>562</v>
      </c>
      <c r="B1111" s="80" t="s">
        <v>536</v>
      </c>
      <c r="C1111" s="81" t="s">
        <v>1941</v>
      </c>
      <c r="D1111" s="82">
        <v>103360620</v>
      </c>
      <c r="E1111" s="82">
        <v>58800992.229999997</v>
      </c>
      <c r="F1111" s="83">
        <v>44559627.769999996</v>
      </c>
      <c r="G1111" s="84"/>
    </row>
    <row r="1112" spans="1:7" ht="24" x14ac:dyDescent="0.2">
      <c r="A1112" s="79" t="s">
        <v>1525</v>
      </c>
      <c r="B1112" s="80" t="s">
        <v>536</v>
      </c>
      <c r="C1112" s="81" t="s">
        <v>1942</v>
      </c>
      <c r="D1112" s="82">
        <v>90517420</v>
      </c>
      <c r="E1112" s="82">
        <v>56353082</v>
      </c>
      <c r="F1112" s="83">
        <v>34164338</v>
      </c>
      <c r="G1112" s="84"/>
    </row>
    <row r="1113" spans="1:7" ht="72" x14ac:dyDescent="0.2">
      <c r="A1113" s="79" t="s">
        <v>1757</v>
      </c>
      <c r="B1113" s="80" t="s">
        <v>536</v>
      </c>
      <c r="C1113" s="81" t="s">
        <v>1943</v>
      </c>
      <c r="D1113" s="82">
        <v>29041000</v>
      </c>
      <c r="E1113" s="82">
        <v>14857662</v>
      </c>
      <c r="F1113" s="83">
        <v>14183338</v>
      </c>
      <c r="G1113" s="84"/>
    </row>
    <row r="1114" spans="1:7" ht="24" x14ac:dyDescent="0.2">
      <c r="A1114" s="79" t="s">
        <v>872</v>
      </c>
      <c r="B1114" s="80" t="s">
        <v>536</v>
      </c>
      <c r="C1114" s="81" t="s">
        <v>1944</v>
      </c>
      <c r="D1114" s="82">
        <v>29041000</v>
      </c>
      <c r="E1114" s="82">
        <v>14857662</v>
      </c>
      <c r="F1114" s="83">
        <v>14183338</v>
      </c>
      <c r="G1114" s="84"/>
    </row>
    <row r="1115" spans="1:7" x14ac:dyDescent="0.2">
      <c r="A1115" s="79" t="s">
        <v>1053</v>
      </c>
      <c r="B1115" s="80" t="s">
        <v>536</v>
      </c>
      <c r="C1115" s="81" t="s">
        <v>1945</v>
      </c>
      <c r="D1115" s="82">
        <v>29041000</v>
      </c>
      <c r="E1115" s="82">
        <v>14857662</v>
      </c>
      <c r="F1115" s="83">
        <v>14183338</v>
      </c>
      <c r="G1115" s="84"/>
    </row>
    <row r="1116" spans="1:7" x14ac:dyDescent="0.2">
      <c r="A1116" s="79" t="s">
        <v>1055</v>
      </c>
      <c r="B1116" s="80" t="s">
        <v>536</v>
      </c>
      <c r="C1116" s="81" t="s">
        <v>1946</v>
      </c>
      <c r="D1116" s="82">
        <v>29041000</v>
      </c>
      <c r="E1116" s="82">
        <v>14857662</v>
      </c>
      <c r="F1116" s="83">
        <v>14183338</v>
      </c>
      <c r="G1116" s="84"/>
    </row>
    <row r="1117" spans="1:7" ht="48" x14ac:dyDescent="0.2">
      <c r="A1117" s="79" t="s">
        <v>1947</v>
      </c>
      <c r="B1117" s="80" t="s">
        <v>536</v>
      </c>
      <c r="C1117" s="81" t="s">
        <v>1948</v>
      </c>
      <c r="D1117" s="82">
        <v>19981000</v>
      </c>
      <c r="E1117" s="82" t="s">
        <v>44</v>
      </c>
      <c r="F1117" s="83">
        <v>19981000</v>
      </c>
      <c r="G1117" s="84"/>
    </row>
    <row r="1118" spans="1:7" ht="24" x14ac:dyDescent="0.2">
      <c r="A1118" s="79" t="s">
        <v>872</v>
      </c>
      <c r="B1118" s="80" t="s">
        <v>536</v>
      </c>
      <c r="C1118" s="81" t="s">
        <v>1949</v>
      </c>
      <c r="D1118" s="82">
        <v>19981000</v>
      </c>
      <c r="E1118" s="82" t="s">
        <v>44</v>
      </c>
      <c r="F1118" s="83">
        <v>19981000</v>
      </c>
      <c r="G1118" s="84"/>
    </row>
    <row r="1119" spans="1:7" x14ac:dyDescent="0.2">
      <c r="A1119" s="79" t="s">
        <v>1053</v>
      </c>
      <c r="B1119" s="80" t="s">
        <v>536</v>
      </c>
      <c r="C1119" s="81" t="s">
        <v>1950</v>
      </c>
      <c r="D1119" s="82">
        <v>19981000</v>
      </c>
      <c r="E1119" s="82" t="s">
        <v>44</v>
      </c>
      <c r="F1119" s="83">
        <v>19981000</v>
      </c>
      <c r="G1119" s="84"/>
    </row>
    <row r="1120" spans="1:7" x14ac:dyDescent="0.2">
      <c r="A1120" s="79" t="s">
        <v>1055</v>
      </c>
      <c r="B1120" s="80" t="s">
        <v>536</v>
      </c>
      <c r="C1120" s="81" t="s">
        <v>1951</v>
      </c>
      <c r="D1120" s="82">
        <v>19981000</v>
      </c>
      <c r="E1120" s="82" t="s">
        <v>44</v>
      </c>
      <c r="F1120" s="83">
        <v>19981000</v>
      </c>
      <c r="G1120" s="84"/>
    </row>
    <row r="1121" spans="1:7" ht="48" x14ac:dyDescent="0.2">
      <c r="A1121" s="79" t="s">
        <v>1947</v>
      </c>
      <c r="B1121" s="80" t="s">
        <v>536</v>
      </c>
      <c r="C1121" s="81" t="s">
        <v>1952</v>
      </c>
      <c r="D1121" s="82">
        <v>41495420</v>
      </c>
      <c r="E1121" s="82">
        <v>41495420</v>
      </c>
      <c r="F1121" s="83" t="s">
        <v>44</v>
      </c>
      <c r="G1121" s="84"/>
    </row>
    <row r="1122" spans="1:7" ht="24" x14ac:dyDescent="0.2">
      <c r="A1122" s="79" t="s">
        <v>872</v>
      </c>
      <c r="B1122" s="80" t="s">
        <v>536</v>
      </c>
      <c r="C1122" s="81" t="s">
        <v>1953</v>
      </c>
      <c r="D1122" s="82">
        <v>41495420</v>
      </c>
      <c r="E1122" s="82">
        <v>41495420</v>
      </c>
      <c r="F1122" s="83" t="s">
        <v>44</v>
      </c>
      <c r="G1122" s="84"/>
    </row>
    <row r="1123" spans="1:7" x14ac:dyDescent="0.2">
      <c r="A1123" s="79" t="s">
        <v>1053</v>
      </c>
      <c r="B1123" s="80" t="s">
        <v>536</v>
      </c>
      <c r="C1123" s="81" t="s">
        <v>1954</v>
      </c>
      <c r="D1123" s="82">
        <v>41495420</v>
      </c>
      <c r="E1123" s="82">
        <v>41495420</v>
      </c>
      <c r="F1123" s="83" t="s">
        <v>44</v>
      </c>
      <c r="G1123" s="84"/>
    </row>
    <row r="1124" spans="1:7" x14ac:dyDescent="0.2">
      <c r="A1124" s="79" t="s">
        <v>1055</v>
      </c>
      <c r="B1124" s="80" t="s">
        <v>536</v>
      </c>
      <c r="C1124" s="81" t="s">
        <v>1955</v>
      </c>
      <c r="D1124" s="82">
        <v>41495420</v>
      </c>
      <c r="E1124" s="82">
        <v>41495420</v>
      </c>
      <c r="F1124" s="83" t="s">
        <v>44</v>
      </c>
      <c r="G1124" s="84"/>
    </row>
    <row r="1125" spans="1:7" ht="36" x14ac:dyDescent="0.2">
      <c r="A1125" s="79" t="s">
        <v>1956</v>
      </c>
      <c r="B1125" s="80" t="s">
        <v>536</v>
      </c>
      <c r="C1125" s="81" t="s">
        <v>1957</v>
      </c>
      <c r="D1125" s="82">
        <v>12843200</v>
      </c>
      <c r="E1125" s="82">
        <v>2447910.23</v>
      </c>
      <c r="F1125" s="83">
        <v>10395289.77</v>
      </c>
      <c r="G1125" s="84"/>
    </row>
    <row r="1126" spans="1:7" ht="28.5" customHeight="1" x14ac:dyDescent="0.2">
      <c r="A1126" s="79" t="s">
        <v>1958</v>
      </c>
      <c r="B1126" s="80" t="s">
        <v>536</v>
      </c>
      <c r="C1126" s="81" t="s">
        <v>1959</v>
      </c>
      <c r="D1126" s="82">
        <v>1616000</v>
      </c>
      <c r="E1126" s="82" t="s">
        <v>44</v>
      </c>
      <c r="F1126" s="83">
        <v>1616000</v>
      </c>
      <c r="G1126" s="84"/>
    </row>
    <row r="1127" spans="1:7" ht="24" x14ac:dyDescent="0.2">
      <c r="A1127" s="79" t="s">
        <v>568</v>
      </c>
      <c r="B1127" s="80" t="s">
        <v>536</v>
      </c>
      <c r="C1127" s="81" t="s">
        <v>1960</v>
      </c>
      <c r="D1127" s="82">
        <v>1616000</v>
      </c>
      <c r="E1127" s="82" t="s">
        <v>44</v>
      </c>
      <c r="F1127" s="83">
        <v>1616000</v>
      </c>
      <c r="G1127" s="84"/>
    </row>
    <row r="1128" spans="1:7" ht="24" x14ac:dyDescent="0.2">
      <c r="A1128" s="79" t="s">
        <v>570</v>
      </c>
      <c r="B1128" s="80" t="s">
        <v>536</v>
      </c>
      <c r="C1128" s="81" t="s">
        <v>1961</v>
      </c>
      <c r="D1128" s="82">
        <v>1616000</v>
      </c>
      <c r="E1128" s="82" t="s">
        <v>44</v>
      </c>
      <c r="F1128" s="83">
        <v>1616000</v>
      </c>
      <c r="G1128" s="84"/>
    </row>
    <row r="1129" spans="1:7" x14ac:dyDescent="0.2">
      <c r="A1129" s="79" t="s">
        <v>572</v>
      </c>
      <c r="B1129" s="80" t="s">
        <v>536</v>
      </c>
      <c r="C1129" s="81" t="s">
        <v>1962</v>
      </c>
      <c r="D1129" s="82">
        <v>1616000</v>
      </c>
      <c r="E1129" s="82" t="s">
        <v>44</v>
      </c>
      <c r="F1129" s="83">
        <v>1616000</v>
      </c>
      <c r="G1129" s="84"/>
    </row>
    <row r="1130" spans="1:7" ht="72" x14ac:dyDescent="0.2">
      <c r="A1130" s="79" t="s">
        <v>1963</v>
      </c>
      <c r="B1130" s="80" t="s">
        <v>536</v>
      </c>
      <c r="C1130" s="81" t="s">
        <v>1964</v>
      </c>
      <c r="D1130" s="82">
        <v>881600</v>
      </c>
      <c r="E1130" s="82">
        <v>436614</v>
      </c>
      <c r="F1130" s="83">
        <v>444986</v>
      </c>
      <c r="G1130" s="84"/>
    </row>
    <row r="1131" spans="1:7" x14ac:dyDescent="0.2">
      <c r="A1131" s="79" t="s">
        <v>587</v>
      </c>
      <c r="B1131" s="80" t="s">
        <v>536</v>
      </c>
      <c r="C1131" s="81" t="s">
        <v>1965</v>
      </c>
      <c r="D1131" s="82">
        <v>881600</v>
      </c>
      <c r="E1131" s="82">
        <v>436614</v>
      </c>
      <c r="F1131" s="83">
        <v>444986</v>
      </c>
      <c r="G1131" s="84"/>
    </row>
    <row r="1132" spans="1:7" x14ac:dyDescent="0.2">
      <c r="A1132" s="79" t="s">
        <v>1925</v>
      </c>
      <c r="B1132" s="80" t="s">
        <v>536</v>
      </c>
      <c r="C1132" s="81" t="s">
        <v>1966</v>
      </c>
      <c r="D1132" s="82">
        <v>881600</v>
      </c>
      <c r="E1132" s="82">
        <v>436614</v>
      </c>
      <c r="F1132" s="83">
        <v>444986</v>
      </c>
      <c r="G1132" s="84"/>
    </row>
    <row r="1133" spans="1:7" ht="24" x14ac:dyDescent="0.2">
      <c r="A1133" s="79" t="s">
        <v>1938</v>
      </c>
      <c r="B1133" s="80" t="s">
        <v>536</v>
      </c>
      <c r="C1133" s="81" t="s">
        <v>1967</v>
      </c>
      <c r="D1133" s="82">
        <v>881600</v>
      </c>
      <c r="E1133" s="82">
        <v>436614</v>
      </c>
      <c r="F1133" s="83">
        <v>444986</v>
      </c>
      <c r="G1133" s="84"/>
    </row>
    <row r="1134" spans="1:7" ht="62.25" customHeight="1" x14ac:dyDescent="0.2">
      <c r="A1134" s="79" t="s">
        <v>1968</v>
      </c>
      <c r="B1134" s="80" t="s">
        <v>536</v>
      </c>
      <c r="C1134" s="81" t="s">
        <v>1969</v>
      </c>
      <c r="D1134" s="82">
        <v>240000</v>
      </c>
      <c r="E1134" s="82">
        <v>80000</v>
      </c>
      <c r="F1134" s="83">
        <v>160000</v>
      </c>
      <c r="G1134" s="84"/>
    </row>
    <row r="1135" spans="1:7" x14ac:dyDescent="0.2">
      <c r="A1135" s="79" t="s">
        <v>587</v>
      </c>
      <c r="B1135" s="80" t="s">
        <v>536</v>
      </c>
      <c r="C1135" s="81" t="s">
        <v>1970</v>
      </c>
      <c r="D1135" s="82">
        <v>240000</v>
      </c>
      <c r="E1135" s="82">
        <v>80000</v>
      </c>
      <c r="F1135" s="83">
        <v>160000</v>
      </c>
      <c r="G1135" s="84"/>
    </row>
    <row r="1136" spans="1:7" x14ac:dyDescent="0.2">
      <c r="A1136" s="79" t="s">
        <v>1925</v>
      </c>
      <c r="B1136" s="80" t="s">
        <v>536</v>
      </c>
      <c r="C1136" s="81" t="s">
        <v>1971</v>
      </c>
      <c r="D1136" s="82">
        <v>240000</v>
      </c>
      <c r="E1136" s="82">
        <v>80000</v>
      </c>
      <c r="F1136" s="83">
        <v>160000</v>
      </c>
      <c r="G1136" s="84"/>
    </row>
    <row r="1137" spans="1:7" ht="24" x14ac:dyDescent="0.2">
      <c r="A1137" s="79" t="s">
        <v>1938</v>
      </c>
      <c r="B1137" s="80" t="s">
        <v>536</v>
      </c>
      <c r="C1137" s="81" t="s">
        <v>1972</v>
      </c>
      <c r="D1137" s="82">
        <v>240000</v>
      </c>
      <c r="E1137" s="82">
        <v>80000</v>
      </c>
      <c r="F1137" s="83">
        <v>160000</v>
      </c>
      <c r="G1137" s="84"/>
    </row>
    <row r="1138" spans="1:7" ht="48" x14ac:dyDescent="0.2">
      <c r="A1138" s="79" t="s">
        <v>1973</v>
      </c>
      <c r="B1138" s="80" t="s">
        <v>536</v>
      </c>
      <c r="C1138" s="81" t="s">
        <v>1974</v>
      </c>
      <c r="D1138" s="82">
        <v>720000</v>
      </c>
      <c r="E1138" s="82" t="s">
        <v>44</v>
      </c>
      <c r="F1138" s="83">
        <v>720000</v>
      </c>
      <c r="G1138" s="84"/>
    </row>
    <row r="1139" spans="1:7" x14ac:dyDescent="0.2">
      <c r="A1139" s="79" t="s">
        <v>587</v>
      </c>
      <c r="B1139" s="80" t="s">
        <v>536</v>
      </c>
      <c r="C1139" s="81" t="s">
        <v>1975</v>
      </c>
      <c r="D1139" s="82">
        <v>720000</v>
      </c>
      <c r="E1139" s="82" t="s">
        <v>44</v>
      </c>
      <c r="F1139" s="83">
        <v>720000</v>
      </c>
      <c r="G1139" s="84"/>
    </row>
    <row r="1140" spans="1:7" x14ac:dyDescent="0.2">
      <c r="A1140" s="79" t="s">
        <v>1925</v>
      </c>
      <c r="B1140" s="80" t="s">
        <v>536</v>
      </c>
      <c r="C1140" s="81" t="s">
        <v>1976</v>
      </c>
      <c r="D1140" s="82">
        <v>720000</v>
      </c>
      <c r="E1140" s="82" t="s">
        <v>44</v>
      </c>
      <c r="F1140" s="83">
        <v>720000</v>
      </c>
      <c r="G1140" s="84"/>
    </row>
    <row r="1141" spans="1:7" ht="24" x14ac:dyDescent="0.2">
      <c r="A1141" s="79" t="s">
        <v>1938</v>
      </c>
      <c r="B1141" s="80" t="s">
        <v>536</v>
      </c>
      <c r="C1141" s="81" t="s">
        <v>1977</v>
      </c>
      <c r="D1141" s="82">
        <v>720000</v>
      </c>
      <c r="E1141" s="82" t="s">
        <v>44</v>
      </c>
      <c r="F1141" s="83">
        <v>720000</v>
      </c>
      <c r="G1141" s="84"/>
    </row>
    <row r="1142" spans="1:7" ht="60" x14ac:dyDescent="0.2">
      <c r="A1142" s="79" t="s">
        <v>1978</v>
      </c>
      <c r="B1142" s="80" t="s">
        <v>536</v>
      </c>
      <c r="C1142" s="81" t="s">
        <v>1979</v>
      </c>
      <c r="D1142" s="82">
        <v>9317300</v>
      </c>
      <c r="E1142" s="82">
        <v>1924165.73</v>
      </c>
      <c r="F1142" s="83">
        <v>7393134.2699999996</v>
      </c>
      <c r="G1142" s="84"/>
    </row>
    <row r="1143" spans="1:7" x14ac:dyDescent="0.2">
      <c r="A1143" s="79" t="s">
        <v>587</v>
      </c>
      <c r="B1143" s="80" t="s">
        <v>536</v>
      </c>
      <c r="C1143" s="81" t="s">
        <v>1980</v>
      </c>
      <c r="D1143" s="82">
        <v>9317300</v>
      </c>
      <c r="E1143" s="82">
        <v>1924165.73</v>
      </c>
      <c r="F1143" s="83">
        <v>7393134.2699999996</v>
      </c>
      <c r="G1143" s="84"/>
    </row>
    <row r="1144" spans="1:7" ht="24" x14ac:dyDescent="0.2">
      <c r="A1144" s="79" t="s">
        <v>589</v>
      </c>
      <c r="B1144" s="80" t="s">
        <v>536</v>
      </c>
      <c r="C1144" s="81" t="s">
        <v>1981</v>
      </c>
      <c r="D1144" s="82">
        <v>9317300</v>
      </c>
      <c r="E1144" s="82">
        <v>1924165.73</v>
      </c>
      <c r="F1144" s="83">
        <v>7393134.2699999996</v>
      </c>
      <c r="G1144" s="84"/>
    </row>
    <row r="1145" spans="1:7" ht="24" x14ac:dyDescent="0.2">
      <c r="A1145" s="79" t="s">
        <v>1982</v>
      </c>
      <c r="B1145" s="80" t="s">
        <v>536</v>
      </c>
      <c r="C1145" s="81" t="s">
        <v>1983</v>
      </c>
      <c r="D1145" s="82">
        <v>9317300</v>
      </c>
      <c r="E1145" s="82">
        <v>1924165.73</v>
      </c>
      <c r="F1145" s="83">
        <v>7393134.2699999996</v>
      </c>
      <c r="G1145" s="84"/>
    </row>
    <row r="1146" spans="1:7" ht="24" x14ac:dyDescent="0.2">
      <c r="A1146" s="79" t="s">
        <v>1984</v>
      </c>
      <c r="B1146" s="80" t="s">
        <v>536</v>
      </c>
      <c r="C1146" s="81" t="s">
        <v>1985</v>
      </c>
      <c r="D1146" s="82">
        <v>68300</v>
      </c>
      <c r="E1146" s="82">
        <v>7130.5</v>
      </c>
      <c r="F1146" s="83">
        <v>61169.5</v>
      </c>
      <c r="G1146" s="84"/>
    </row>
    <row r="1147" spans="1:7" x14ac:dyDescent="0.2">
      <c r="A1147" s="79" t="s">
        <v>587</v>
      </c>
      <c r="B1147" s="80" t="s">
        <v>536</v>
      </c>
      <c r="C1147" s="81" t="s">
        <v>1986</v>
      </c>
      <c r="D1147" s="82">
        <v>68300</v>
      </c>
      <c r="E1147" s="82">
        <v>7130.5</v>
      </c>
      <c r="F1147" s="83">
        <v>61169.5</v>
      </c>
      <c r="G1147" s="84"/>
    </row>
    <row r="1148" spans="1:7" x14ac:dyDescent="0.2">
      <c r="A1148" s="79" t="s">
        <v>1925</v>
      </c>
      <c r="B1148" s="80" t="s">
        <v>536</v>
      </c>
      <c r="C1148" s="81" t="s">
        <v>1987</v>
      </c>
      <c r="D1148" s="82">
        <v>68300</v>
      </c>
      <c r="E1148" s="82">
        <v>7130.5</v>
      </c>
      <c r="F1148" s="83">
        <v>61169.5</v>
      </c>
      <c r="G1148" s="84"/>
    </row>
    <row r="1149" spans="1:7" ht="24" x14ac:dyDescent="0.2">
      <c r="A1149" s="79" t="s">
        <v>1938</v>
      </c>
      <c r="B1149" s="80" t="s">
        <v>536</v>
      </c>
      <c r="C1149" s="81" t="s">
        <v>1988</v>
      </c>
      <c r="D1149" s="82">
        <v>68300</v>
      </c>
      <c r="E1149" s="82">
        <v>7130.5</v>
      </c>
      <c r="F1149" s="83">
        <v>61169.5</v>
      </c>
      <c r="G1149" s="84"/>
    </row>
    <row r="1150" spans="1:7" s="68" customFormat="1" x14ac:dyDescent="0.2">
      <c r="A1150" s="73" t="s">
        <v>1989</v>
      </c>
      <c r="B1150" s="74" t="s">
        <v>536</v>
      </c>
      <c r="C1150" s="75" t="s">
        <v>1990</v>
      </c>
      <c r="D1150" s="76">
        <v>121089381</v>
      </c>
      <c r="E1150" s="76">
        <v>53958862.510000005</v>
      </c>
      <c r="F1150" s="77">
        <v>67130518.489999995</v>
      </c>
      <c r="G1150" s="78"/>
    </row>
    <row r="1151" spans="1:7" ht="36.75" customHeight="1" x14ac:dyDescent="0.2">
      <c r="A1151" s="79" t="s">
        <v>607</v>
      </c>
      <c r="B1151" s="80" t="s">
        <v>536</v>
      </c>
      <c r="C1151" s="81" t="s">
        <v>1991</v>
      </c>
      <c r="D1151" s="82">
        <v>47611381</v>
      </c>
      <c r="E1151" s="82">
        <v>21723594.029999997</v>
      </c>
      <c r="F1151" s="83">
        <v>25887786.969999999</v>
      </c>
      <c r="G1151" s="84"/>
    </row>
    <row r="1152" spans="1:7" x14ac:dyDescent="0.2">
      <c r="A1152" s="79" t="s">
        <v>623</v>
      </c>
      <c r="B1152" s="80" t="s">
        <v>536</v>
      </c>
      <c r="C1152" s="81" t="s">
        <v>1992</v>
      </c>
      <c r="D1152" s="82">
        <v>47611381</v>
      </c>
      <c r="E1152" s="82">
        <v>21723594.029999997</v>
      </c>
      <c r="F1152" s="83">
        <v>25887786.969999999</v>
      </c>
      <c r="G1152" s="84"/>
    </row>
    <row r="1153" spans="1:7" ht="24" x14ac:dyDescent="0.2">
      <c r="A1153" s="79" t="s">
        <v>1480</v>
      </c>
      <c r="B1153" s="80" t="s">
        <v>536</v>
      </c>
      <c r="C1153" s="81" t="s">
        <v>1993</v>
      </c>
      <c r="D1153" s="82">
        <v>47611381</v>
      </c>
      <c r="E1153" s="82">
        <v>21723594.029999997</v>
      </c>
      <c r="F1153" s="83">
        <v>25887786.969999999</v>
      </c>
      <c r="G1153" s="84"/>
    </row>
    <row r="1154" spans="1:7" ht="40.5" customHeight="1" x14ac:dyDescent="0.2">
      <c r="A1154" s="79" t="s">
        <v>1994</v>
      </c>
      <c r="B1154" s="80" t="s">
        <v>536</v>
      </c>
      <c r="C1154" s="81" t="s">
        <v>1995</v>
      </c>
      <c r="D1154" s="82">
        <v>46591690.939999998</v>
      </c>
      <c r="E1154" s="82">
        <v>20703903.969999999</v>
      </c>
      <c r="F1154" s="83">
        <v>25887786.969999999</v>
      </c>
      <c r="G1154" s="84"/>
    </row>
    <row r="1155" spans="1:7" ht="24" x14ac:dyDescent="0.2">
      <c r="A1155" s="79" t="s">
        <v>1996</v>
      </c>
      <c r="B1155" s="80" t="s">
        <v>536</v>
      </c>
      <c r="C1155" s="81" t="s">
        <v>1997</v>
      </c>
      <c r="D1155" s="82">
        <v>46591690.939999998</v>
      </c>
      <c r="E1155" s="82">
        <v>20703903.969999999</v>
      </c>
      <c r="F1155" s="83">
        <v>25887786.969999999</v>
      </c>
      <c r="G1155" s="84"/>
    </row>
    <row r="1156" spans="1:7" x14ac:dyDescent="0.2">
      <c r="A1156" s="79" t="s">
        <v>1998</v>
      </c>
      <c r="B1156" s="80" t="s">
        <v>536</v>
      </c>
      <c r="C1156" s="81" t="s">
        <v>1999</v>
      </c>
      <c r="D1156" s="82">
        <v>46591690.939999998</v>
      </c>
      <c r="E1156" s="82">
        <v>20703903.969999999</v>
      </c>
      <c r="F1156" s="83">
        <v>25887786.969999999</v>
      </c>
      <c r="G1156" s="84"/>
    </row>
    <row r="1157" spans="1:7" ht="36" x14ac:dyDescent="0.2">
      <c r="A1157" s="79" t="s">
        <v>2000</v>
      </c>
      <c r="B1157" s="80" t="s">
        <v>536</v>
      </c>
      <c r="C1157" s="81" t="s">
        <v>2001</v>
      </c>
      <c r="D1157" s="82">
        <v>46591690.939999998</v>
      </c>
      <c r="E1157" s="82">
        <v>20703903.969999999</v>
      </c>
      <c r="F1157" s="83">
        <v>25887786.969999999</v>
      </c>
      <c r="G1157" s="84"/>
    </row>
    <row r="1158" spans="1:7" ht="37.5" customHeight="1" x14ac:dyDescent="0.2">
      <c r="A1158" s="79" t="s">
        <v>1994</v>
      </c>
      <c r="B1158" s="80" t="s">
        <v>536</v>
      </c>
      <c r="C1158" s="81" t="s">
        <v>2002</v>
      </c>
      <c r="D1158" s="82">
        <v>1019690.06</v>
      </c>
      <c r="E1158" s="82">
        <v>1019690.06</v>
      </c>
      <c r="F1158" s="83" t="s">
        <v>44</v>
      </c>
      <c r="G1158" s="84"/>
    </row>
    <row r="1159" spans="1:7" ht="24" x14ac:dyDescent="0.2">
      <c r="A1159" s="79" t="s">
        <v>1996</v>
      </c>
      <c r="B1159" s="80" t="s">
        <v>536</v>
      </c>
      <c r="C1159" s="81" t="s">
        <v>2003</v>
      </c>
      <c r="D1159" s="82">
        <v>1019690.06</v>
      </c>
      <c r="E1159" s="82">
        <v>1019690.06</v>
      </c>
      <c r="F1159" s="83" t="s">
        <v>44</v>
      </c>
      <c r="G1159" s="84"/>
    </row>
    <row r="1160" spans="1:7" x14ac:dyDescent="0.2">
      <c r="A1160" s="79" t="s">
        <v>1998</v>
      </c>
      <c r="B1160" s="80" t="s">
        <v>536</v>
      </c>
      <c r="C1160" s="81" t="s">
        <v>2004</v>
      </c>
      <c r="D1160" s="82">
        <v>1019690.06</v>
      </c>
      <c r="E1160" s="82">
        <v>1019690.06</v>
      </c>
      <c r="F1160" s="83" t="s">
        <v>44</v>
      </c>
      <c r="G1160" s="84"/>
    </row>
    <row r="1161" spans="1:7" ht="36" x14ac:dyDescent="0.2">
      <c r="A1161" s="79" t="s">
        <v>2000</v>
      </c>
      <c r="B1161" s="80" t="s">
        <v>536</v>
      </c>
      <c r="C1161" s="81" t="s">
        <v>2005</v>
      </c>
      <c r="D1161" s="82">
        <v>1019690.06</v>
      </c>
      <c r="E1161" s="82">
        <v>1019690.06</v>
      </c>
      <c r="F1161" s="83" t="s">
        <v>44</v>
      </c>
      <c r="G1161" s="84"/>
    </row>
    <row r="1162" spans="1:7" ht="36" x14ac:dyDescent="0.2">
      <c r="A1162" s="79" t="s">
        <v>1449</v>
      </c>
      <c r="B1162" s="80" t="s">
        <v>536</v>
      </c>
      <c r="C1162" s="81" t="s">
        <v>2006</v>
      </c>
      <c r="D1162" s="82">
        <v>73478000</v>
      </c>
      <c r="E1162" s="82">
        <v>32235268.48</v>
      </c>
      <c r="F1162" s="83">
        <v>41242731.519999996</v>
      </c>
      <c r="G1162" s="84"/>
    </row>
    <row r="1163" spans="1:7" x14ac:dyDescent="0.2">
      <c r="A1163" s="79" t="s">
        <v>562</v>
      </c>
      <c r="B1163" s="80" t="s">
        <v>536</v>
      </c>
      <c r="C1163" s="81" t="s">
        <v>2007</v>
      </c>
      <c r="D1163" s="82">
        <v>73478000</v>
      </c>
      <c r="E1163" s="82">
        <v>32235268.48</v>
      </c>
      <c r="F1163" s="83">
        <v>41242731.519999996</v>
      </c>
      <c r="G1163" s="84"/>
    </row>
    <row r="1164" spans="1:7" ht="24" x14ac:dyDescent="0.2">
      <c r="A1164" s="79" t="s">
        <v>1452</v>
      </c>
      <c r="B1164" s="80" t="s">
        <v>536</v>
      </c>
      <c r="C1164" s="81" t="s">
        <v>2008</v>
      </c>
      <c r="D1164" s="82">
        <v>16396100</v>
      </c>
      <c r="E1164" s="82">
        <v>6441900</v>
      </c>
      <c r="F1164" s="83">
        <v>9954200</v>
      </c>
      <c r="G1164" s="84"/>
    </row>
    <row r="1165" spans="1:7" ht="48" x14ac:dyDescent="0.2">
      <c r="A1165" s="79" t="s">
        <v>1747</v>
      </c>
      <c r="B1165" s="80" t="s">
        <v>536</v>
      </c>
      <c r="C1165" s="81" t="s">
        <v>2009</v>
      </c>
      <c r="D1165" s="82">
        <v>16396100</v>
      </c>
      <c r="E1165" s="82">
        <v>6441900</v>
      </c>
      <c r="F1165" s="83">
        <v>9954200</v>
      </c>
      <c r="G1165" s="84"/>
    </row>
    <row r="1166" spans="1:7" ht="24" x14ac:dyDescent="0.2">
      <c r="A1166" s="79" t="s">
        <v>872</v>
      </c>
      <c r="B1166" s="80" t="s">
        <v>536</v>
      </c>
      <c r="C1166" s="81" t="s">
        <v>2010</v>
      </c>
      <c r="D1166" s="82">
        <v>16396100</v>
      </c>
      <c r="E1166" s="82">
        <v>6441900</v>
      </c>
      <c r="F1166" s="83">
        <v>9954200</v>
      </c>
      <c r="G1166" s="84"/>
    </row>
    <row r="1167" spans="1:7" x14ac:dyDescent="0.2">
      <c r="A1167" s="79" t="s">
        <v>1053</v>
      </c>
      <c r="B1167" s="80" t="s">
        <v>536</v>
      </c>
      <c r="C1167" s="81" t="s">
        <v>2011</v>
      </c>
      <c r="D1167" s="82">
        <v>16396100</v>
      </c>
      <c r="E1167" s="82">
        <v>6441900</v>
      </c>
      <c r="F1167" s="83">
        <v>9954200</v>
      </c>
      <c r="G1167" s="84"/>
    </row>
    <row r="1168" spans="1:7" ht="48" x14ac:dyDescent="0.2">
      <c r="A1168" s="79" t="s">
        <v>1458</v>
      </c>
      <c r="B1168" s="80" t="s">
        <v>536</v>
      </c>
      <c r="C1168" s="81" t="s">
        <v>2012</v>
      </c>
      <c r="D1168" s="82">
        <v>16396100</v>
      </c>
      <c r="E1168" s="82">
        <v>6441900</v>
      </c>
      <c r="F1168" s="83">
        <v>9954200</v>
      </c>
      <c r="G1168" s="84"/>
    </row>
    <row r="1169" spans="1:7" ht="36" x14ac:dyDescent="0.2">
      <c r="A1169" s="79" t="s">
        <v>1956</v>
      </c>
      <c r="B1169" s="80" t="s">
        <v>536</v>
      </c>
      <c r="C1169" s="81" t="s">
        <v>2013</v>
      </c>
      <c r="D1169" s="82">
        <v>57081900</v>
      </c>
      <c r="E1169" s="82">
        <v>25793368.48</v>
      </c>
      <c r="F1169" s="83">
        <v>31288531.52</v>
      </c>
      <c r="G1169" s="84"/>
    </row>
    <row r="1170" spans="1:7" ht="24" x14ac:dyDescent="0.2">
      <c r="A1170" s="79" t="s">
        <v>2014</v>
      </c>
      <c r="B1170" s="80" t="s">
        <v>536</v>
      </c>
      <c r="C1170" s="81" t="s">
        <v>2015</v>
      </c>
      <c r="D1170" s="82">
        <v>17327100</v>
      </c>
      <c r="E1170" s="82">
        <v>6029175.4800000004</v>
      </c>
      <c r="F1170" s="83">
        <v>11297924.52</v>
      </c>
      <c r="G1170" s="84"/>
    </row>
    <row r="1171" spans="1:7" x14ac:dyDescent="0.2">
      <c r="A1171" s="79" t="s">
        <v>587</v>
      </c>
      <c r="B1171" s="80" t="s">
        <v>536</v>
      </c>
      <c r="C1171" s="81" t="s">
        <v>2016</v>
      </c>
      <c r="D1171" s="82">
        <v>17327100</v>
      </c>
      <c r="E1171" s="82">
        <v>6029175.4800000004</v>
      </c>
      <c r="F1171" s="83">
        <v>11297924.52</v>
      </c>
      <c r="G1171" s="84"/>
    </row>
    <row r="1172" spans="1:7" ht="24" x14ac:dyDescent="0.2">
      <c r="A1172" s="79" t="s">
        <v>589</v>
      </c>
      <c r="B1172" s="80" t="s">
        <v>536</v>
      </c>
      <c r="C1172" s="81" t="s">
        <v>2017</v>
      </c>
      <c r="D1172" s="82">
        <v>17327100</v>
      </c>
      <c r="E1172" s="82">
        <v>6029175.4800000004</v>
      </c>
      <c r="F1172" s="83">
        <v>11297924.52</v>
      </c>
      <c r="G1172" s="84"/>
    </row>
    <row r="1173" spans="1:7" ht="24" x14ac:dyDescent="0.2">
      <c r="A1173" s="79" t="s">
        <v>1982</v>
      </c>
      <c r="B1173" s="80" t="s">
        <v>536</v>
      </c>
      <c r="C1173" s="81" t="s">
        <v>2018</v>
      </c>
      <c r="D1173" s="82">
        <v>17327100</v>
      </c>
      <c r="E1173" s="82">
        <v>6029175.4800000004</v>
      </c>
      <c r="F1173" s="83">
        <v>11297924.52</v>
      </c>
      <c r="G1173" s="84"/>
    </row>
    <row r="1174" spans="1:7" ht="36" x14ac:dyDescent="0.2">
      <c r="A1174" s="79" t="s">
        <v>2019</v>
      </c>
      <c r="B1174" s="80" t="s">
        <v>536</v>
      </c>
      <c r="C1174" s="81" t="s">
        <v>2020</v>
      </c>
      <c r="D1174" s="82">
        <v>39754800</v>
      </c>
      <c r="E1174" s="82">
        <v>19764193</v>
      </c>
      <c r="F1174" s="83">
        <v>19990607</v>
      </c>
      <c r="G1174" s="84"/>
    </row>
    <row r="1175" spans="1:7" x14ac:dyDescent="0.2">
      <c r="A1175" s="79" t="s">
        <v>587</v>
      </c>
      <c r="B1175" s="80" t="s">
        <v>536</v>
      </c>
      <c r="C1175" s="81" t="s">
        <v>2021</v>
      </c>
      <c r="D1175" s="82">
        <v>39754800</v>
      </c>
      <c r="E1175" s="82">
        <v>19764193</v>
      </c>
      <c r="F1175" s="83">
        <v>19990607</v>
      </c>
      <c r="G1175" s="84"/>
    </row>
    <row r="1176" spans="1:7" x14ac:dyDescent="0.2">
      <c r="A1176" s="79" t="s">
        <v>1925</v>
      </c>
      <c r="B1176" s="80" t="s">
        <v>536</v>
      </c>
      <c r="C1176" s="81" t="s">
        <v>2022</v>
      </c>
      <c r="D1176" s="82">
        <v>39754800</v>
      </c>
      <c r="E1176" s="82">
        <v>19764193</v>
      </c>
      <c r="F1176" s="83">
        <v>19990607</v>
      </c>
      <c r="G1176" s="84"/>
    </row>
    <row r="1177" spans="1:7" ht="24" x14ac:dyDescent="0.2">
      <c r="A1177" s="79" t="s">
        <v>1938</v>
      </c>
      <c r="B1177" s="80" t="s">
        <v>536</v>
      </c>
      <c r="C1177" s="81" t="s">
        <v>2023</v>
      </c>
      <c r="D1177" s="82">
        <v>39754800</v>
      </c>
      <c r="E1177" s="82">
        <v>19764193</v>
      </c>
      <c r="F1177" s="83">
        <v>19990607</v>
      </c>
      <c r="G1177" s="84"/>
    </row>
    <row r="1178" spans="1:7" s="68" customFormat="1" x14ac:dyDescent="0.2">
      <c r="A1178" s="73" t="s">
        <v>2024</v>
      </c>
      <c r="B1178" s="74" t="s">
        <v>536</v>
      </c>
      <c r="C1178" s="75" t="s">
        <v>2025</v>
      </c>
      <c r="D1178" s="76">
        <v>13320644.5</v>
      </c>
      <c r="E1178" s="76">
        <v>3288038.54</v>
      </c>
      <c r="F1178" s="77">
        <v>10032605.960000001</v>
      </c>
      <c r="G1178" s="78"/>
    </row>
    <row r="1179" spans="1:7" s="68" customFormat="1" x14ac:dyDescent="0.2">
      <c r="A1179" s="73" t="s">
        <v>2026</v>
      </c>
      <c r="B1179" s="74" t="s">
        <v>536</v>
      </c>
      <c r="C1179" s="75" t="s">
        <v>2027</v>
      </c>
      <c r="D1179" s="76">
        <v>6112100</v>
      </c>
      <c r="E1179" s="76">
        <v>2149083.54</v>
      </c>
      <c r="F1179" s="77">
        <v>3963016.46</v>
      </c>
      <c r="G1179" s="78"/>
    </row>
    <row r="1180" spans="1:7" ht="36" x14ac:dyDescent="0.2">
      <c r="A1180" s="79" t="s">
        <v>2028</v>
      </c>
      <c r="B1180" s="80" t="s">
        <v>536</v>
      </c>
      <c r="C1180" s="81" t="s">
        <v>2029</v>
      </c>
      <c r="D1180" s="82">
        <v>6112100</v>
      </c>
      <c r="E1180" s="82">
        <v>2149083.54</v>
      </c>
      <c r="F1180" s="83">
        <v>3963016.46</v>
      </c>
      <c r="G1180" s="84"/>
    </row>
    <row r="1181" spans="1:7" x14ac:dyDescent="0.2">
      <c r="A1181" s="79" t="s">
        <v>562</v>
      </c>
      <c r="B1181" s="80" t="s">
        <v>536</v>
      </c>
      <c r="C1181" s="81" t="s">
        <v>2030</v>
      </c>
      <c r="D1181" s="82">
        <v>6112100</v>
      </c>
      <c r="E1181" s="82">
        <v>2149083.54</v>
      </c>
      <c r="F1181" s="83">
        <v>3963016.46</v>
      </c>
      <c r="G1181" s="84"/>
    </row>
    <row r="1182" spans="1:7" ht="24" x14ac:dyDescent="0.2">
      <c r="A1182" s="79" t="s">
        <v>2031</v>
      </c>
      <c r="B1182" s="80" t="s">
        <v>536</v>
      </c>
      <c r="C1182" s="81" t="s">
        <v>2032</v>
      </c>
      <c r="D1182" s="82">
        <v>600000</v>
      </c>
      <c r="E1182" s="82">
        <v>402500</v>
      </c>
      <c r="F1182" s="83">
        <v>197500</v>
      </c>
      <c r="G1182" s="84"/>
    </row>
    <row r="1183" spans="1:7" ht="60" x14ac:dyDescent="0.2">
      <c r="A1183" s="79" t="s">
        <v>2033</v>
      </c>
      <c r="B1183" s="80" t="s">
        <v>536</v>
      </c>
      <c r="C1183" s="81" t="s">
        <v>2034</v>
      </c>
      <c r="D1183" s="82">
        <v>600000</v>
      </c>
      <c r="E1183" s="82">
        <v>402500</v>
      </c>
      <c r="F1183" s="83">
        <v>197500</v>
      </c>
      <c r="G1183" s="84"/>
    </row>
    <row r="1184" spans="1:7" ht="24" x14ac:dyDescent="0.2">
      <c r="A1184" s="79" t="s">
        <v>568</v>
      </c>
      <c r="B1184" s="80" t="s">
        <v>536</v>
      </c>
      <c r="C1184" s="81" t="s">
        <v>2035</v>
      </c>
      <c r="D1184" s="82">
        <v>600000</v>
      </c>
      <c r="E1184" s="82">
        <v>402500</v>
      </c>
      <c r="F1184" s="83">
        <v>197500</v>
      </c>
      <c r="G1184" s="84"/>
    </row>
    <row r="1185" spans="1:7" ht="24" x14ac:dyDescent="0.2">
      <c r="A1185" s="79" t="s">
        <v>570</v>
      </c>
      <c r="B1185" s="80" t="s">
        <v>536</v>
      </c>
      <c r="C1185" s="81" t="s">
        <v>2036</v>
      </c>
      <c r="D1185" s="82">
        <v>600000</v>
      </c>
      <c r="E1185" s="82">
        <v>402500</v>
      </c>
      <c r="F1185" s="83">
        <v>197500</v>
      </c>
      <c r="G1185" s="84"/>
    </row>
    <row r="1186" spans="1:7" x14ac:dyDescent="0.2">
      <c r="A1186" s="79" t="s">
        <v>572</v>
      </c>
      <c r="B1186" s="80" t="s">
        <v>536</v>
      </c>
      <c r="C1186" s="81" t="s">
        <v>2037</v>
      </c>
      <c r="D1186" s="82">
        <v>600000</v>
      </c>
      <c r="E1186" s="82">
        <v>402500</v>
      </c>
      <c r="F1186" s="83">
        <v>197500</v>
      </c>
      <c r="G1186" s="84"/>
    </row>
    <row r="1187" spans="1:7" ht="24" x14ac:dyDescent="0.2">
      <c r="A1187" s="79" t="s">
        <v>2038</v>
      </c>
      <c r="B1187" s="80" t="s">
        <v>536</v>
      </c>
      <c r="C1187" s="81" t="s">
        <v>2039</v>
      </c>
      <c r="D1187" s="82">
        <v>5491100</v>
      </c>
      <c r="E1187" s="82">
        <v>1746583.54</v>
      </c>
      <c r="F1187" s="83">
        <v>3744516.46</v>
      </c>
      <c r="G1187" s="84"/>
    </row>
    <row r="1188" spans="1:7" ht="36" x14ac:dyDescent="0.2">
      <c r="A1188" s="79" t="s">
        <v>2040</v>
      </c>
      <c r="B1188" s="80" t="s">
        <v>536</v>
      </c>
      <c r="C1188" s="81" t="s">
        <v>2041</v>
      </c>
      <c r="D1188" s="82">
        <v>3010000</v>
      </c>
      <c r="E1188" s="82">
        <v>500000</v>
      </c>
      <c r="F1188" s="83">
        <v>2510000</v>
      </c>
      <c r="G1188" s="84"/>
    </row>
    <row r="1189" spans="1:7" ht="24" x14ac:dyDescent="0.2">
      <c r="A1189" s="79" t="s">
        <v>568</v>
      </c>
      <c r="B1189" s="80" t="s">
        <v>536</v>
      </c>
      <c r="C1189" s="81" t="s">
        <v>2042</v>
      </c>
      <c r="D1189" s="82">
        <v>3010000</v>
      </c>
      <c r="E1189" s="82">
        <v>500000</v>
      </c>
      <c r="F1189" s="83">
        <v>2510000</v>
      </c>
      <c r="G1189" s="84"/>
    </row>
    <row r="1190" spans="1:7" ht="24" x14ac:dyDescent="0.2">
      <c r="A1190" s="79" t="s">
        <v>570</v>
      </c>
      <c r="B1190" s="80" t="s">
        <v>536</v>
      </c>
      <c r="C1190" s="81" t="s">
        <v>2043</v>
      </c>
      <c r="D1190" s="82">
        <v>3010000</v>
      </c>
      <c r="E1190" s="82">
        <v>500000</v>
      </c>
      <c r="F1190" s="83">
        <v>2510000</v>
      </c>
      <c r="G1190" s="84"/>
    </row>
    <row r="1191" spans="1:7" x14ac:dyDescent="0.2">
      <c r="A1191" s="79" t="s">
        <v>572</v>
      </c>
      <c r="B1191" s="80" t="s">
        <v>536</v>
      </c>
      <c r="C1191" s="81" t="s">
        <v>2044</v>
      </c>
      <c r="D1191" s="82">
        <v>3010000</v>
      </c>
      <c r="E1191" s="82">
        <v>500000</v>
      </c>
      <c r="F1191" s="83">
        <v>2510000</v>
      </c>
      <c r="G1191" s="84"/>
    </row>
    <row r="1192" spans="1:7" ht="24" x14ac:dyDescent="0.2">
      <c r="A1192" s="79" t="s">
        <v>2045</v>
      </c>
      <c r="B1192" s="80" t="s">
        <v>536</v>
      </c>
      <c r="C1192" s="81" t="s">
        <v>2046</v>
      </c>
      <c r="D1192" s="82">
        <v>240000</v>
      </c>
      <c r="E1192" s="82">
        <v>240000</v>
      </c>
      <c r="F1192" s="83" t="s">
        <v>44</v>
      </c>
      <c r="G1192" s="84"/>
    </row>
    <row r="1193" spans="1:7" ht="24" x14ac:dyDescent="0.2">
      <c r="A1193" s="79" t="s">
        <v>568</v>
      </c>
      <c r="B1193" s="80" t="s">
        <v>536</v>
      </c>
      <c r="C1193" s="81" t="s">
        <v>2047</v>
      </c>
      <c r="D1193" s="82">
        <v>240000</v>
      </c>
      <c r="E1193" s="82">
        <v>240000</v>
      </c>
      <c r="F1193" s="83" t="s">
        <v>44</v>
      </c>
      <c r="G1193" s="84"/>
    </row>
    <row r="1194" spans="1:7" ht="24" x14ac:dyDescent="0.2">
      <c r="A1194" s="79" t="s">
        <v>570</v>
      </c>
      <c r="B1194" s="80" t="s">
        <v>536</v>
      </c>
      <c r="C1194" s="81" t="s">
        <v>2048</v>
      </c>
      <c r="D1194" s="82">
        <v>240000</v>
      </c>
      <c r="E1194" s="82">
        <v>240000</v>
      </c>
      <c r="F1194" s="83" t="s">
        <v>44</v>
      </c>
      <c r="G1194" s="84"/>
    </row>
    <row r="1195" spans="1:7" x14ac:dyDescent="0.2">
      <c r="A1195" s="79" t="s">
        <v>572</v>
      </c>
      <c r="B1195" s="80" t="s">
        <v>536</v>
      </c>
      <c r="C1195" s="81" t="s">
        <v>2049</v>
      </c>
      <c r="D1195" s="82">
        <v>240000</v>
      </c>
      <c r="E1195" s="82">
        <v>240000</v>
      </c>
      <c r="F1195" s="83" t="s">
        <v>44</v>
      </c>
      <c r="G1195" s="84"/>
    </row>
    <row r="1196" spans="1:7" ht="36" x14ac:dyDescent="0.2">
      <c r="A1196" s="79" t="s">
        <v>2050</v>
      </c>
      <c r="B1196" s="80" t="s">
        <v>536</v>
      </c>
      <c r="C1196" s="81" t="s">
        <v>2051</v>
      </c>
      <c r="D1196" s="82">
        <v>2241100</v>
      </c>
      <c r="E1196" s="82">
        <v>1006583.54</v>
      </c>
      <c r="F1196" s="83">
        <v>1234516.46</v>
      </c>
      <c r="G1196" s="84"/>
    </row>
    <row r="1197" spans="1:7" x14ac:dyDescent="0.2">
      <c r="A1197" s="79" t="s">
        <v>1022</v>
      </c>
      <c r="B1197" s="80" t="s">
        <v>536</v>
      </c>
      <c r="C1197" s="81" t="s">
        <v>2052</v>
      </c>
      <c r="D1197" s="82">
        <v>2241100</v>
      </c>
      <c r="E1197" s="82">
        <v>1006583.54</v>
      </c>
      <c r="F1197" s="83">
        <v>1234516.46</v>
      </c>
      <c r="G1197" s="84"/>
    </row>
    <row r="1198" spans="1:7" x14ac:dyDescent="0.2">
      <c r="A1198" s="79" t="s">
        <v>503</v>
      </c>
      <c r="B1198" s="80" t="s">
        <v>536</v>
      </c>
      <c r="C1198" s="81" t="s">
        <v>2053</v>
      </c>
      <c r="D1198" s="82">
        <v>2241100</v>
      </c>
      <c r="E1198" s="82">
        <v>1006583.54</v>
      </c>
      <c r="F1198" s="83">
        <v>1234516.46</v>
      </c>
      <c r="G1198" s="84"/>
    </row>
    <row r="1199" spans="1:7" ht="24" x14ac:dyDescent="0.2">
      <c r="A1199" s="79" t="s">
        <v>2054</v>
      </c>
      <c r="B1199" s="80" t="s">
        <v>536</v>
      </c>
      <c r="C1199" s="81" t="s">
        <v>2055</v>
      </c>
      <c r="D1199" s="82">
        <v>21000</v>
      </c>
      <c r="E1199" s="82" t="s">
        <v>44</v>
      </c>
      <c r="F1199" s="83">
        <v>21000</v>
      </c>
      <c r="G1199" s="84"/>
    </row>
    <row r="1200" spans="1:7" ht="48" x14ac:dyDescent="0.2">
      <c r="A1200" s="79" t="s">
        <v>2056</v>
      </c>
      <c r="B1200" s="80" t="s">
        <v>536</v>
      </c>
      <c r="C1200" s="81" t="s">
        <v>2057</v>
      </c>
      <c r="D1200" s="82">
        <v>21000</v>
      </c>
      <c r="E1200" s="82" t="s">
        <v>44</v>
      </c>
      <c r="F1200" s="83">
        <v>21000</v>
      </c>
      <c r="G1200" s="84"/>
    </row>
    <row r="1201" spans="1:7" ht="24" x14ac:dyDescent="0.2">
      <c r="A1201" s="79" t="s">
        <v>568</v>
      </c>
      <c r="B1201" s="80" t="s">
        <v>536</v>
      </c>
      <c r="C1201" s="81" t="s">
        <v>2058</v>
      </c>
      <c r="D1201" s="82">
        <v>21000</v>
      </c>
      <c r="E1201" s="82" t="s">
        <v>44</v>
      </c>
      <c r="F1201" s="83">
        <v>21000</v>
      </c>
      <c r="G1201" s="84"/>
    </row>
    <row r="1202" spans="1:7" ht="24" x14ac:dyDescent="0.2">
      <c r="A1202" s="79" t="s">
        <v>570</v>
      </c>
      <c r="B1202" s="80" t="s">
        <v>536</v>
      </c>
      <c r="C1202" s="81" t="s">
        <v>2059</v>
      </c>
      <c r="D1202" s="82">
        <v>21000</v>
      </c>
      <c r="E1202" s="82" t="s">
        <v>44</v>
      </c>
      <c r="F1202" s="83">
        <v>21000</v>
      </c>
      <c r="G1202" s="84"/>
    </row>
    <row r="1203" spans="1:7" x14ac:dyDescent="0.2">
      <c r="A1203" s="79" t="s">
        <v>572</v>
      </c>
      <c r="B1203" s="80" t="s">
        <v>536</v>
      </c>
      <c r="C1203" s="81" t="s">
        <v>2060</v>
      </c>
      <c r="D1203" s="82">
        <v>21000</v>
      </c>
      <c r="E1203" s="82" t="s">
        <v>44</v>
      </c>
      <c r="F1203" s="83">
        <v>21000</v>
      </c>
      <c r="G1203" s="84"/>
    </row>
    <row r="1204" spans="1:7" s="68" customFormat="1" x14ac:dyDescent="0.2">
      <c r="A1204" s="73" t="s">
        <v>2061</v>
      </c>
      <c r="B1204" s="74" t="s">
        <v>536</v>
      </c>
      <c r="C1204" s="75" t="s">
        <v>2062</v>
      </c>
      <c r="D1204" s="76">
        <v>7208544.5</v>
      </c>
      <c r="E1204" s="76">
        <v>1138955</v>
      </c>
      <c r="F1204" s="77">
        <v>6069589.5</v>
      </c>
      <c r="G1204" s="78"/>
    </row>
    <row r="1205" spans="1:7" ht="36" x14ac:dyDescent="0.2">
      <c r="A1205" s="79" t="s">
        <v>2028</v>
      </c>
      <c r="B1205" s="80" t="s">
        <v>536</v>
      </c>
      <c r="C1205" s="81" t="s">
        <v>2063</v>
      </c>
      <c r="D1205" s="82">
        <v>7208544.5</v>
      </c>
      <c r="E1205" s="82">
        <v>1138955</v>
      </c>
      <c r="F1205" s="83">
        <v>6069589.5</v>
      </c>
      <c r="G1205" s="84"/>
    </row>
    <row r="1206" spans="1:7" x14ac:dyDescent="0.2">
      <c r="A1206" s="79" t="s">
        <v>562</v>
      </c>
      <c r="B1206" s="80" t="s">
        <v>536</v>
      </c>
      <c r="C1206" s="81" t="s">
        <v>2064</v>
      </c>
      <c r="D1206" s="82">
        <v>1995000</v>
      </c>
      <c r="E1206" s="82">
        <v>1138955</v>
      </c>
      <c r="F1206" s="83">
        <v>856045</v>
      </c>
      <c r="G1206" s="84"/>
    </row>
    <row r="1207" spans="1:7" ht="24" x14ac:dyDescent="0.2">
      <c r="A1207" s="79" t="s">
        <v>2038</v>
      </c>
      <c r="B1207" s="80" t="s">
        <v>536</v>
      </c>
      <c r="C1207" s="81" t="s">
        <v>2065</v>
      </c>
      <c r="D1207" s="82">
        <v>1995000</v>
      </c>
      <c r="E1207" s="82">
        <v>1138955</v>
      </c>
      <c r="F1207" s="83">
        <v>856045</v>
      </c>
      <c r="G1207" s="84"/>
    </row>
    <row r="1208" spans="1:7" ht="27" customHeight="1" x14ac:dyDescent="0.2">
      <c r="A1208" s="79" t="s">
        <v>2066</v>
      </c>
      <c r="B1208" s="80" t="s">
        <v>536</v>
      </c>
      <c r="C1208" s="81" t="s">
        <v>2067</v>
      </c>
      <c r="D1208" s="82">
        <v>285000</v>
      </c>
      <c r="E1208" s="82" t="s">
        <v>44</v>
      </c>
      <c r="F1208" s="83">
        <v>285000</v>
      </c>
      <c r="G1208" s="84"/>
    </row>
    <row r="1209" spans="1:7" x14ac:dyDescent="0.2">
      <c r="A1209" s="79" t="s">
        <v>1022</v>
      </c>
      <c r="B1209" s="80" t="s">
        <v>536</v>
      </c>
      <c r="C1209" s="81" t="s">
        <v>2068</v>
      </c>
      <c r="D1209" s="82">
        <v>285000</v>
      </c>
      <c r="E1209" s="82" t="s">
        <v>44</v>
      </c>
      <c r="F1209" s="83">
        <v>285000</v>
      </c>
      <c r="G1209" s="84"/>
    </row>
    <row r="1210" spans="1:7" x14ac:dyDescent="0.2">
      <c r="A1210" s="79" t="s">
        <v>503</v>
      </c>
      <c r="B1210" s="80" t="s">
        <v>536</v>
      </c>
      <c r="C1210" s="81" t="s">
        <v>2069</v>
      </c>
      <c r="D1210" s="82">
        <v>285000</v>
      </c>
      <c r="E1210" s="82" t="s">
        <v>44</v>
      </c>
      <c r="F1210" s="83">
        <v>285000</v>
      </c>
      <c r="G1210" s="84"/>
    </row>
    <row r="1211" spans="1:7" ht="48" customHeight="1" x14ac:dyDescent="0.2">
      <c r="A1211" s="79" t="s">
        <v>2070</v>
      </c>
      <c r="B1211" s="80" t="s">
        <v>536</v>
      </c>
      <c r="C1211" s="81" t="s">
        <v>2071</v>
      </c>
      <c r="D1211" s="82">
        <v>1710000</v>
      </c>
      <c r="E1211" s="82">
        <v>1138955</v>
      </c>
      <c r="F1211" s="83">
        <v>571045</v>
      </c>
      <c r="G1211" s="84"/>
    </row>
    <row r="1212" spans="1:7" x14ac:dyDescent="0.2">
      <c r="A1212" s="79" t="s">
        <v>1022</v>
      </c>
      <c r="B1212" s="80" t="s">
        <v>536</v>
      </c>
      <c r="C1212" s="81" t="s">
        <v>2072</v>
      </c>
      <c r="D1212" s="82">
        <v>1710000</v>
      </c>
      <c r="E1212" s="82">
        <v>1138955</v>
      </c>
      <c r="F1212" s="83">
        <v>571045</v>
      </c>
      <c r="G1212" s="84"/>
    </row>
    <row r="1213" spans="1:7" x14ac:dyDescent="0.2">
      <c r="A1213" s="79" t="s">
        <v>503</v>
      </c>
      <c r="B1213" s="80" t="s">
        <v>536</v>
      </c>
      <c r="C1213" s="81" t="s">
        <v>2073</v>
      </c>
      <c r="D1213" s="82">
        <v>1710000</v>
      </c>
      <c r="E1213" s="82">
        <v>1138955</v>
      </c>
      <c r="F1213" s="83">
        <v>571045</v>
      </c>
      <c r="G1213" s="84"/>
    </row>
    <row r="1214" spans="1:7" x14ac:dyDescent="0.2">
      <c r="A1214" s="79" t="s">
        <v>623</v>
      </c>
      <c r="B1214" s="80" t="s">
        <v>536</v>
      </c>
      <c r="C1214" s="81" t="s">
        <v>2074</v>
      </c>
      <c r="D1214" s="82">
        <v>5213544.5</v>
      </c>
      <c r="E1214" s="82" t="s">
        <v>44</v>
      </c>
      <c r="F1214" s="83">
        <v>5213544.5</v>
      </c>
      <c r="G1214" s="84"/>
    </row>
    <row r="1215" spans="1:7" ht="14.25" customHeight="1" x14ac:dyDescent="0.2">
      <c r="A1215" s="79" t="s">
        <v>2075</v>
      </c>
      <c r="B1215" s="80" t="s">
        <v>536</v>
      </c>
      <c r="C1215" s="81" t="s">
        <v>2076</v>
      </c>
      <c r="D1215" s="82">
        <v>5213544.5</v>
      </c>
      <c r="E1215" s="82" t="s">
        <v>44</v>
      </c>
      <c r="F1215" s="83">
        <v>5213544.5</v>
      </c>
      <c r="G1215" s="84"/>
    </row>
    <row r="1216" spans="1:7" ht="24" x14ac:dyDescent="0.2">
      <c r="A1216" s="79" t="s">
        <v>2201</v>
      </c>
      <c r="B1216" s="80" t="s">
        <v>536</v>
      </c>
      <c r="C1216" s="81" t="s">
        <v>2077</v>
      </c>
      <c r="D1216" s="82">
        <v>1544043.42</v>
      </c>
      <c r="E1216" s="82" t="s">
        <v>44</v>
      </c>
      <c r="F1216" s="83">
        <v>1544043.42</v>
      </c>
      <c r="G1216" s="84"/>
    </row>
    <row r="1217" spans="1:7" x14ac:dyDescent="0.2">
      <c r="A1217" s="79" t="s">
        <v>1022</v>
      </c>
      <c r="B1217" s="80" t="s">
        <v>536</v>
      </c>
      <c r="C1217" s="81" t="s">
        <v>2078</v>
      </c>
      <c r="D1217" s="82">
        <v>1544043.42</v>
      </c>
      <c r="E1217" s="82" t="s">
        <v>44</v>
      </c>
      <c r="F1217" s="83">
        <v>1544043.42</v>
      </c>
      <c r="G1217" s="84"/>
    </row>
    <row r="1218" spans="1:7" x14ac:dyDescent="0.2">
      <c r="A1218" s="79" t="s">
        <v>503</v>
      </c>
      <c r="B1218" s="80" t="s">
        <v>536</v>
      </c>
      <c r="C1218" s="81" t="s">
        <v>2079</v>
      </c>
      <c r="D1218" s="82">
        <v>1544043.42</v>
      </c>
      <c r="E1218" s="82" t="s">
        <v>44</v>
      </c>
      <c r="F1218" s="83">
        <v>1544043.42</v>
      </c>
      <c r="G1218" s="84"/>
    </row>
    <row r="1219" spans="1:7" ht="36" x14ac:dyDescent="0.2">
      <c r="A1219" s="79" t="s">
        <v>2202</v>
      </c>
      <c r="B1219" s="80" t="s">
        <v>536</v>
      </c>
      <c r="C1219" s="81" t="s">
        <v>2080</v>
      </c>
      <c r="D1219" s="82">
        <v>1009060.28</v>
      </c>
      <c r="E1219" s="82" t="s">
        <v>44</v>
      </c>
      <c r="F1219" s="83">
        <v>1009060.28</v>
      </c>
      <c r="G1219" s="84"/>
    </row>
    <row r="1220" spans="1:7" x14ac:dyDescent="0.2">
      <c r="A1220" s="79" t="s">
        <v>1022</v>
      </c>
      <c r="B1220" s="80" t="s">
        <v>536</v>
      </c>
      <c r="C1220" s="81" t="s">
        <v>2081</v>
      </c>
      <c r="D1220" s="82">
        <v>1009060.28</v>
      </c>
      <c r="E1220" s="82" t="s">
        <v>44</v>
      </c>
      <c r="F1220" s="83">
        <v>1009060.28</v>
      </c>
      <c r="G1220" s="84"/>
    </row>
    <row r="1221" spans="1:7" x14ac:dyDescent="0.2">
      <c r="A1221" s="79" t="s">
        <v>503</v>
      </c>
      <c r="B1221" s="80" t="s">
        <v>536</v>
      </c>
      <c r="C1221" s="81" t="s">
        <v>2082</v>
      </c>
      <c r="D1221" s="82">
        <v>1009060.28</v>
      </c>
      <c r="E1221" s="82" t="s">
        <v>44</v>
      </c>
      <c r="F1221" s="83">
        <v>1009060.28</v>
      </c>
      <c r="G1221" s="84"/>
    </row>
    <row r="1222" spans="1:7" ht="36" x14ac:dyDescent="0.2">
      <c r="A1222" s="79" t="s">
        <v>2083</v>
      </c>
      <c r="B1222" s="80" t="s">
        <v>536</v>
      </c>
      <c r="C1222" s="81" t="s">
        <v>2084</v>
      </c>
      <c r="D1222" s="82">
        <v>2660440.7999999998</v>
      </c>
      <c r="E1222" s="82" t="s">
        <v>44</v>
      </c>
      <c r="F1222" s="83">
        <v>2660440.7999999998</v>
      </c>
      <c r="G1222" s="84"/>
    </row>
    <row r="1223" spans="1:7" x14ac:dyDescent="0.2">
      <c r="A1223" s="79" t="s">
        <v>1022</v>
      </c>
      <c r="B1223" s="80" t="s">
        <v>536</v>
      </c>
      <c r="C1223" s="81" t="s">
        <v>2085</v>
      </c>
      <c r="D1223" s="82">
        <v>2660440.7999999998</v>
      </c>
      <c r="E1223" s="82" t="s">
        <v>44</v>
      </c>
      <c r="F1223" s="83">
        <v>2660440.7999999998</v>
      </c>
      <c r="G1223" s="84"/>
    </row>
    <row r="1224" spans="1:7" x14ac:dyDescent="0.2">
      <c r="A1224" s="79" t="s">
        <v>503</v>
      </c>
      <c r="B1224" s="80" t="s">
        <v>536</v>
      </c>
      <c r="C1224" s="81" t="s">
        <v>2086</v>
      </c>
      <c r="D1224" s="82">
        <v>2660440.7999999998</v>
      </c>
      <c r="E1224" s="82" t="s">
        <v>44</v>
      </c>
      <c r="F1224" s="83">
        <v>2660440.7999999998</v>
      </c>
      <c r="G1224" s="84"/>
    </row>
    <row r="1225" spans="1:7" s="68" customFormat="1" ht="24" x14ac:dyDescent="0.2">
      <c r="A1225" s="73" t="s">
        <v>2087</v>
      </c>
      <c r="B1225" s="74" t="s">
        <v>536</v>
      </c>
      <c r="C1225" s="75" t="s">
        <v>2088</v>
      </c>
      <c r="D1225" s="76">
        <v>277500</v>
      </c>
      <c r="E1225" s="76" t="s">
        <v>44</v>
      </c>
      <c r="F1225" s="77">
        <v>277500</v>
      </c>
      <c r="G1225" s="78"/>
    </row>
    <row r="1226" spans="1:7" s="68" customFormat="1" ht="24" x14ac:dyDescent="0.2">
      <c r="A1226" s="73" t="s">
        <v>2089</v>
      </c>
      <c r="B1226" s="74" t="s">
        <v>536</v>
      </c>
      <c r="C1226" s="75" t="s">
        <v>2090</v>
      </c>
      <c r="D1226" s="76">
        <v>277500</v>
      </c>
      <c r="E1226" s="76" t="s">
        <v>44</v>
      </c>
      <c r="F1226" s="77">
        <v>277500</v>
      </c>
      <c r="G1226" s="78"/>
    </row>
    <row r="1227" spans="1:7" ht="48" x14ac:dyDescent="0.2">
      <c r="A1227" s="79" t="s">
        <v>737</v>
      </c>
      <c r="B1227" s="80" t="s">
        <v>536</v>
      </c>
      <c r="C1227" s="81" t="s">
        <v>2091</v>
      </c>
      <c r="D1227" s="82">
        <v>277500</v>
      </c>
      <c r="E1227" s="82" t="s">
        <v>44</v>
      </c>
      <c r="F1227" s="83">
        <v>277500</v>
      </c>
      <c r="G1227" s="84"/>
    </row>
    <row r="1228" spans="1:7" x14ac:dyDescent="0.2">
      <c r="A1228" s="79" t="s">
        <v>562</v>
      </c>
      <c r="B1228" s="80" t="s">
        <v>536</v>
      </c>
      <c r="C1228" s="81" t="s">
        <v>2092</v>
      </c>
      <c r="D1228" s="82">
        <v>277500</v>
      </c>
      <c r="E1228" s="82" t="s">
        <v>44</v>
      </c>
      <c r="F1228" s="83">
        <v>277500</v>
      </c>
      <c r="G1228" s="84"/>
    </row>
    <row r="1229" spans="1:7" ht="36" x14ac:dyDescent="0.2">
      <c r="A1229" s="79" t="s">
        <v>2093</v>
      </c>
      <c r="B1229" s="80" t="s">
        <v>536</v>
      </c>
      <c r="C1229" s="81" t="s">
        <v>2094</v>
      </c>
      <c r="D1229" s="82">
        <v>277500</v>
      </c>
      <c r="E1229" s="82" t="s">
        <v>44</v>
      </c>
      <c r="F1229" s="83">
        <v>277500</v>
      </c>
      <c r="G1229" s="84"/>
    </row>
    <row r="1230" spans="1:7" x14ac:dyDescent="0.2">
      <c r="A1230" s="79" t="s">
        <v>2095</v>
      </c>
      <c r="B1230" s="80" t="s">
        <v>536</v>
      </c>
      <c r="C1230" s="81" t="s">
        <v>2096</v>
      </c>
      <c r="D1230" s="82">
        <v>277500</v>
      </c>
      <c r="E1230" s="82" t="s">
        <v>44</v>
      </c>
      <c r="F1230" s="83">
        <v>277500</v>
      </c>
      <c r="G1230" s="84"/>
    </row>
    <row r="1231" spans="1:7" x14ac:dyDescent="0.2">
      <c r="A1231" s="79" t="s">
        <v>2097</v>
      </c>
      <c r="B1231" s="80" t="s">
        <v>536</v>
      </c>
      <c r="C1231" s="81" t="s">
        <v>2098</v>
      </c>
      <c r="D1231" s="82">
        <v>277500</v>
      </c>
      <c r="E1231" s="82" t="s">
        <v>44</v>
      </c>
      <c r="F1231" s="83">
        <v>277500</v>
      </c>
      <c r="G1231" s="84"/>
    </row>
    <row r="1232" spans="1:7" x14ac:dyDescent="0.2">
      <c r="A1232" s="79" t="s">
        <v>2099</v>
      </c>
      <c r="B1232" s="80" t="s">
        <v>536</v>
      </c>
      <c r="C1232" s="81" t="s">
        <v>2100</v>
      </c>
      <c r="D1232" s="82">
        <v>277500</v>
      </c>
      <c r="E1232" s="82" t="s">
        <v>44</v>
      </c>
      <c r="F1232" s="83">
        <v>277500</v>
      </c>
      <c r="G1232" s="84"/>
    </row>
    <row r="1233" spans="1:7" s="68" customFormat="1" ht="36" x14ac:dyDescent="0.2">
      <c r="A1233" s="73" t="s">
        <v>2101</v>
      </c>
      <c r="B1233" s="74" t="s">
        <v>536</v>
      </c>
      <c r="C1233" s="75" t="s">
        <v>2102</v>
      </c>
      <c r="D1233" s="76">
        <v>294400300</v>
      </c>
      <c r="E1233" s="76">
        <v>167341720</v>
      </c>
      <c r="F1233" s="77">
        <v>127058580</v>
      </c>
      <c r="G1233" s="78"/>
    </row>
    <row r="1234" spans="1:7" s="68" customFormat="1" ht="36" x14ac:dyDescent="0.2">
      <c r="A1234" s="73" t="s">
        <v>2103</v>
      </c>
      <c r="B1234" s="74" t="s">
        <v>536</v>
      </c>
      <c r="C1234" s="75" t="s">
        <v>2104</v>
      </c>
      <c r="D1234" s="76">
        <v>259920600</v>
      </c>
      <c r="E1234" s="76">
        <v>142613620</v>
      </c>
      <c r="F1234" s="77">
        <v>117306980</v>
      </c>
      <c r="G1234" s="78"/>
    </row>
    <row r="1235" spans="1:7" ht="48" x14ac:dyDescent="0.2">
      <c r="A1235" s="79" t="s">
        <v>737</v>
      </c>
      <c r="B1235" s="80" t="s">
        <v>536</v>
      </c>
      <c r="C1235" s="81" t="s">
        <v>2105</v>
      </c>
      <c r="D1235" s="82">
        <v>259920600</v>
      </c>
      <c r="E1235" s="82">
        <v>142613620</v>
      </c>
      <c r="F1235" s="83">
        <v>117306980</v>
      </c>
      <c r="G1235" s="84"/>
    </row>
    <row r="1236" spans="1:7" x14ac:dyDescent="0.2">
      <c r="A1236" s="79" t="s">
        <v>562</v>
      </c>
      <c r="B1236" s="80" t="s">
        <v>536</v>
      </c>
      <c r="C1236" s="81" t="s">
        <v>2106</v>
      </c>
      <c r="D1236" s="82">
        <v>259920600</v>
      </c>
      <c r="E1236" s="82">
        <v>142613620</v>
      </c>
      <c r="F1236" s="83">
        <v>117306980</v>
      </c>
      <c r="G1236" s="84"/>
    </row>
    <row r="1237" spans="1:7" ht="48" x14ac:dyDescent="0.2">
      <c r="A1237" s="79" t="s">
        <v>740</v>
      </c>
      <c r="B1237" s="80" t="s">
        <v>536</v>
      </c>
      <c r="C1237" s="81" t="s">
        <v>2107</v>
      </c>
      <c r="D1237" s="82">
        <v>259920600</v>
      </c>
      <c r="E1237" s="82">
        <v>142613620</v>
      </c>
      <c r="F1237" s="83">
        <v>117306980</v>
      </c>
      <c r="G1237" s="84"/>
    </row>
    <row r="1238" spans="1:7" ht="36" x14ac:dyDescent="0.2">
      <c r="A1238" s="79" t="s">
        <v>2108</v>
      </c>
      <c r="B1238" s="80" t="s">
        <v>536</v>
      </c>
      <c r="C1238" s="81" t="s">
        <v>2109</v>
      </c>
      <c r="D1238" s="82">
        <v>69441300</v>
      </c>
      <c r="E1238" s="82">
        <v>28326040</v>
      </c>
      <c r="F1238" s="83">
        <v>41115260</v>
      </c>
      <c r="G1238" s="84"/>
    </row>
    <row r="1239" spans="1:7" x14ac:dyDescent="0.2">
      <c r="A1239" s="79" t="s">
        <v>1022</v>
      </c>
      <c r="B1239" s="80" t="s">
        <v>536</v>
      </c>
      <c r="C1239" s="81" t="s">
        <v>2110</v>
      </c>
      <c r="D1239" s="82">
        <v>69441300</v>
      </c>
      <c r="E1239" s="82">
        <v>28326040</v>
      </c>
      <c r="F1239" s="83">
        <v>41115260</v>
      </c>
      <c r="G1239" s="84"/>
    </row>
    <row r="1240" spans="1:7" x14ac:dyDescent="0.2">
      <c r="A1240" s="79" t="s">
        <v>2111</v>
      </c>
      <c r="B1240" s="80" t="s">
        <v>536</v>
      </c>
      <c r="C1240" s="81" t="s">
        <v>2112</v>
      </c>
      <c r="D1240" s="82">
        <v>69441300</v>
      </c>
      <c r="E1240" s="82">
        <v>28326040</v>
      </c>
      <c r="F1240" s="83">
        <v>41115260</v>
      </c>
      <c r="G1240" s="84"/>
    </row>
    <row r="1241" spans="1:7" x14ac:dyDescent="0.2">
      <c r="A1241" s="79" t="s">
        <v>432</v>
      </c>
      <c r="B1241" s="80" t="s">
        <v>536</v>
      </c>
      <c r="C1241" s="81" t="s">
        <v>2113</v>
      </c>
      <c r="D1241" s="82">
        <v>69441300</v>
      </c>
      <c r="E1241" s="82">
        <v>28326040</v>
      </c>
      <c r="F1241" s="83">
        <v>41115260</v>
      </c>
      <c r="G1241" s="84"/>
    </row>
    <row r="1242" spans="1:7" ht="48" x14ac:dyDescent="0.2">
      <c r="A1242" s="79" t="s">
        <v>742</v>
      </c>
      <c r="B1242" s="80" t="s">
        <v>536</v>
      </c>
      <c r="C1242" s="81" t="s">
        <v>2114</v>
      </c>
      <c r="D1242" s="82">
        <v>190479300</v>
      </c>
      <c r="E1242" s="82">
        <v>114287580</v>
      </c>
      <c r="F1242" s="83">
        <v>76191720</v>
      </c>
      <c r="G1242" s="84"/>
    </row>
    <row r="1243" spans="1:7" x14ac:dyDescent="0.2">
      <c r="A1243" s="79" t="s">
        <v>1022</v>
      </c>
      <c r="B1243" s="80" t="s">
        <v>536</v>
      </c>
      <c r="C1243" s="81" t="s">
        <v>2115</v>
      </c>
      <c r="D1243" s="82">
        <v>190479300</v>
      </c>
      <c r="E1243" s="82">
        <v>114287580</v>
      </c>
      <c r="F1243" s="83">
        <v>76191720</v>
      </c>
      <c r="G1243" s="84"/>
    </row>
    <row r="1244" spans="1:7" x14ac:dyDescent="0.2">
      <c r="A1244" s="79" t="s">
        <v>2111</v>
      </c>
      <c r="B1244" s="80" t="s">
        <v>536</v>
      </c>
      <c r="C1244" s="81" t="s">
        <v>2116</v>
      </c>
      <c r="D1244" s="82">
        <v>190479300</v>
      </c>
      <c r="E1244" s="82">
        <v>114287580</v>
      </c>
      <c r="F1244" s="83">
        <v>76191720</v>
      </c>
      <c r="G1244" s="84"/>
    </row>
    <row r="1245" spans="1:7" x14ac:dyDescent="0.2">
      <c r="A1245" s="79" t="s">
        <v>432</v>
      </c>
      <c r="B1245" s="80" t="s">
        <v>536</v>
      </c>
      <c r="C1245" s="81" t="s">
        <v>2117</v>
      </c>
      <c r="D1245" s="82">
        <v>190479300</v>
      </c>
      <c r="E1245" s="82">
        <v>114287580</v>
      </c>
      <c r="F1245" s="83">
        <v>76191720</v>
      </c>
      <c r="G1245" s="84"/>
    </row>
    <row r="1246" spans="1:7" s="68" customFormat="1" ht="15.75" customHeight="1" x14ac:dyDescent="0.2">
      <c r="A1246" s="73" t="s">
        <v>2118</v>
      </c>
      <c r="B1246" s="74" t="s">
        <v>536</v>
      </c>
      <c r="C1246" s="75" t="s">
        <v>2119</v>
      </c>
      <c r="D1246" s="76">
        <v>34479700</v>
      </c>
      <c r="E1246" s="76">
        <v>24728100</v>
      </c>
      <c r="F1246" s="77">
        <v>9751600</v>
      </c>
      <c r="G1246" s="78"/>
    </row>
    <row r="1247" spans="1:7" ht="24" x14ac:dyDescent="0.2">
      <c r="A1247" s="79" t="s">
        <v>726</v>
      </c>
      <c r="B1247" s="80" t="s">
        <v>536</v>
      </c>
      <c r="C1247" s="81" t="s">
        <v>2120</v>
      </c>
      <c r="D1247" s="82">
        <v>34479700</v>
      </c>
      <c r="E1247" s="82">
        <v>24728100</v>
      </c>
      <c r="F1247" s="83">
        <v>9751600</v>
      </c>
      <c r="G1247" s="84"/>
    </row>
    <row r="1248" spans="1:7" x14ac:dyDescent="0.2">
      <c r="A1248" s="79" t="s">
        <v>544</v>
      </c>
      <c r="B1248" s="80" t="s">
        <v>536</v>
      </c>
      <c r="C1248" s="81" t="s">
        <v>2121</v>
      </c>
      <c r="D1248" s="82">
        <v>34479700</v>
      </c>
      <c r="E1248" s="82">
        <v>24728100</v>
      </c>
      <c r="F1248" s="83">
        <v>9751600</v>
      </c>
      <c r="G1248" s="84"/>
    </row>
    <row r="1249" spans="1:7" x14ac:dyDescent="0.2">
      <c r="A1249" s="79" t="s">
        <v>544</v>
      </c>
      <c r="B1249" s="80" t="s">
        <v>536</v>
      </c>
      <c r="C1249" s="81" t="s">
        <v>2122</v>
      </c>
      <c r="D1249" s="82">
        <v>34479700</v>
      </c>
      <c r="E1249" s="82">
        <v>24728100</v>
      </c>
      <c r="F1249" s="83">
        <v>9751600</v>
      </c>
      <c r="G1249" s="84"/>
    </row>
    <row r="1250" spans="1:7" ht="36.75" customHeight="1" x14ac:dyDescent="0.2">
      <c r="A1250" s="79" t="s">
        <v>2123</v>
      </c>
      <c r="B1250" s="80" t="s">
        <v>536</v>
      </c>
      <c r="C1250" s="81" t="s">
        <v>2124</v>
      </c>
      <c r="D1250" s="82">
        <v>34479700</v>
      </c>
      <c r="E1250" s="82">
        <v>24728100</v>
      </c>
      <c r="F1250" s="83">
        <v>9751600</v>
      </c>
      <c r="G1250" s="84"/>
    </row>
    <row r="1251" spans="1:7" x14ac:dyDescent="0.2">
      <c r="A1251" s="79" t="s">
        <v>1022</v>
      </c>
      <c r="B1251" s="80" t="s">
        <v>536</v>
      </c>
      <c r="C1251" s="81" t="s">
        <v>2125</v>
      </c>
      <c r="D1251" s="82">
        <v>34479700</v>
      </c>
      <c r="E1251" s="82">
        <v>24728100</v>
      </c>
      <c r="F1251" s="83">
        <v>9751600</v>
      </c>
      <c r="G1251" s="84"/>
    </row>
    <row r="1252" spans="1:7" x14ac:dyDescent="0.2">
      <c r="A1252" s="79" t="s">
        <v>503</v>
      </c>
      <c r="B1252" s="80" t="s">
        <v>536</v>
      </c>
      <c r="C1252" s="81" t="s">
        <v>2126</v>
      </c>
      <c r="D1252" s="82">
        <v>34479700</v>
      </c>
      <c r="E1252" s="82">
        <v>24728100</v>
      </c>
      <c r="F1252" s="83">
        <v>9751600</v>
      </c>
      <c r="G1252" s="84"/>
    </row>
    <row r="1253" spans="1:7" ht="14.25" customHeight="1" x14ac:dyDescent="0.2">
      <c r="A1253" s="85" t="s">
        <v>2127</v>
      </c>
      <c r="B1253" s="86" t="s">
        <v>2128</v>
      </c>
      <c r="C1253" s="87" t="s">
        <v>30</v>
      </c>
      <c r="D1253" s="88">
        <v>-273745662.04000002</v>
      </c>
      <c r="E1253" s="88">
        <v>29081727.760000002</v>
      </c>
      <c r="F1253" s="89" t="s">
        <v>30</v>
      </c>
      <c r="G1253" s="90"/>
    </row>
    <row r="1254" spans="1:7" ht="15" customHeight="1" x14ac:dyDescent="0.2">
      <c r="A1254" s="91"/>
      <c r="B1254" s="92"/>
      <c r="C1254" s="92"/>
      <c r="D1254" s="92"/>
      <c r="E1254" s="92"/>
      <c r="F1254" s="92"/>
      <c r="G1254" s="93"/>
    </row>
  </sheetData>
  <mergeCells count="7">
    <mergeCell ref="F3:F5"/>
    <mergeCell ref="A1:E1"/>
    <mergeCell ref="A3:A5"/>
    <mergeCell ref="B3:B5"/>
    <mergeCell ref="C3:C5"/>
    <mergeCell ref="D3:D5"/>
    <mergeCell ref="E3:E5"/>
  </mergeCells>
  <pageMargins left="0.78740157480314965" right="0.19685039370078741" top="0.19685039370078741" bottom="0.19685039370078741" header="0" footer="0"/>
  <pageSetup paperSize="9"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zoomScaleNormal="100" zoomScaleSheetLayoutView="100" workbookViewId="0">
      <selection activeCell="G44" sqref="G44"/>
    </sheetView>
  </sheetViews>
  <sheetFormatPr defaultRowHeight="12" x14ac:dyDescent="0.2"/>
  <cols>
    <col min="1" max="1" width="39.7109375" style="59" customWidth="1"/>
    <col min="2" max="2" width="5.85546875" style="59" customWidth="1"/>
    <col min="3" max="3" width="22.7109375" style="59" customWidth="1"/>
    <col min="4" max="4" width="13.140625" style="59" customWidth="1"/>
    <col min="5" max="5" width="11.7109375" style="59" customWidth="1"/>
    <col min="6" max="6" width="12.28515625" style="59" customWidth="1"/>
    <col min="7" max="7" width="9.140625" style="59" customWidth="1"/>
    <col min="8" max="16384" width="9.140625" style="59"/>
  </cols>
  <sheetData>
    <row r="1" spans="1:7" ht="15" customHeight="1" x14ac:dyDescent="0.2">
      <c r="A1" s="94"/>
      <c r="B1" s="95"/>
      <c r="C1" s="96"/>
      <c r="D1" s="18"/>
      <c r="E1" s="97"/>
      <c r="F1" s="58" t="s">
        <v>2129</v>
      </c>
      <c r="G1" s="93"/>
    </row>
    <row r="2" spans="1:7" ht="14.1" customHeight="1" x14ac:dyDescent="0.2">
      <c r="A2" s="200" t="s">
        <v>2130</v>
      </c>
      <c r="B2" s="201"/>
      <c r="C2" s="201"/>
      <c r="D2" s="201"/>
      <c r="E2" s="201"/>
      <c r="F2" s="201"/>
      <c r="G2" s="93"/>
    </row>
    <row r="3" spans="1:7" ht="12" customHeight="1" x14ac:dyDescent="0.2">
      <c r="A3" s="98"/>
      <c r="B3" s="99"/>
      <c r="C3" s="100"/>
      <c r="D3" s="101"/>
      <c r="E3" s="102"/>
      <c r="F3" s="103"/>
      <c r="G3" s="93"/>
    </row>
    <row r="4" spans="1:7" s="68" customFormat="1" ht="13.5" customHeight="1" x14ac:dyDescent="0.2">
      <c r="A4" s="187" t="s">
        <v>19</v>
      </c>
      <c r="B4" s="187" t="s">
        <v>20</v>
      </c>
      <c r="C4" s="187" t="s">
        <v>2131</v>
      </c>
      <c r="D4" s="187" t="s">
        <v>22</v>
      </c>
      <c r="E4" s="187" t="s">
        <v>23</v>
      </c>
      <c r="F4" s="187" t="s">
        <v>24</v>
      </c>
      <c r="G4" s="107"/>
    </row>
    <row r="5" spans="1:7" s="68" customFormat="1" ht="12" customHeight="1" x14ac:dyDescent="0.2">
      <c r="A5" s="188"/>
      <c r="B5" s="188"/>
      <c r="C5" s="188"/>
      <c r="D5" s="188"/>
      <c r="E5" s="188"/>
      <c r="F5" s="188"/>
      <c r="G5" s="107"/>
    </row>
    <row r="6" spans="1:7" s="68" customFormat="1" ht="12" customHeight="1" x14ac:dyDescent="0.2">
      <c r="A6" s="188"/>
      <c r="B6" s="188"/>
      <c r="C6" s="188"/>
      <c r="D6" s="188"/>
      <c r="E6" s="188"/>
      <c r="F6" s="188"/>
      <c r="G6" s="107"/>
    </row>
    <row r="7" spans="1:7" s="68" customFormat="1" ht="11.25" customHeight="1" x14ac:dyDescent="0.2">
      <c r="A7" s="188"/>
      <c r="B7" s="188"/>
      <c r="C7" s="188"/>
      <c r="D7" s="188"/>
      <c r="E7" s="188"/>
      <c r="F7" s="188"/>
      <c r="G7" s="107"/>
    </row>
    <row r="8" spans="1:7" ht="12" customHeight="1" x14ac:dyDescent="0.2">
      <c r="A8" s="30">
        <v>1</v>
      </c>
      <c r="B8" s="31">
        <v>2</v>
      </c>
      <c r="C8" s="62">
        <v>3</v>
      </c>
      <c r="D8" s="63" t="s">
        <v>25</v>
      </c>
      <c r="E8" s="63" t="s">
        <v>26</v>
      </c>
      <c r="F8" s="63" t="s">
        <v>27</v>
      </c>
      <c r="G8" s="93"/>
    </row>
    <row r="9" spans="1:7" s="68" customFormat="1" ht="28.5" customHeight="1" x14ac:dyDescent="0.2">
      <c r="A9" s="104" t="s">
        <v>2132</v>
      </c>
      <c r="B9" s="105">
        <v>500</v>
      </c>
      <c r="C9" s="106" t="s">
        <v>30</v>
      </c>
      <c r="D9" s="36">
        <v>273745662.04000002</v>
      </c>
      <c r="E9" s="36">
        <v>-29081727.760000002</v>
      </c>
      <c r="F9" s="66">
        <v>302827389.80000001</v>
      </c>
      <c r="G9" s="107"/>
    </row>
    <row r="10" spans="1:7" ht="12" customHeight="1" x14ac:dyDescent="0.2">
      <c r="A10" s="108" t="s">
        <v>31</v>
      </c>
      <c r="B10" s="109"/>
      <c r="C10" s="110"/>
      <c r="D10" s="111"/>
      <c r="E10" s="111"/>
      <c r="F10" s="112"/>
      <c r="G10" s="93"/>
    </row>
    <row r="11" spans="1:7" ht="15.75" customHeight="1" x14ac:dyDescent="0.2">
      <c r="A11" s="113" t="s">
        <v>2133</v>
      </c>
      <c r="B11" s="109">
        <v>520</v>
      </c>
      <c r="C11" s="110" t="s">
        <v>30</v>
      </c>
      <c r="D11" s="114">
        <v>87000000</v>
      </c>
      <c r="E11" s="114" t="s">
        <v>44</v>
      </c>
      <c r="F11" s="115">
        <v>87000000</v>
      </c>
      <c r="G11" s="93"/>
    </row>
    <row r="12" spans="1:7" ht="12" customHeight="1" x14ac:dyDescent="0.2">
      <c r="A12" s="116" t="s">
        <v>2134</v>
      </c>
      <c r="B12" s="109"/>
      <c r="C12" s="110"/>
      <c r="D12" s="111"/>
      <c r="E12" s="111"/>
      <c r="F12" s="112"/>
      <c r="G12" s="93"/>
    </row>
    <row r="13" spans="1:7" s="68" customFormat="1" ht="27" customHeight="1" x14ac:dyDescent="0.2">
      <c r="A13" s="73" t="s">
        <v>2135</v>
      </c>
      <c r="B13" s="117">
        <v>520</v>
      </c>
      <c r="C13" s="118" t="s">
        <v>2136</v>
      </c>
      <c r="D13" s="119">
        <v>87000000</v>
      </c>
      <c r="E13" s="119" t="s">
        <v>44</v>
      </c>
      <c r="F13" s="120">
        <v>87000000</v>
      </c>
      <c r="G13" s="107"/>
    </row>
    <row r="14" spans="1:7" ht="24.75" customHeight="1" x14ac:dyDescent="0.2">
      <c r="A14" s="79" t="s">
        <v>2137</v>
      </c>
      <c r="B14" s="109">
        <v>520</v>
      </c>
      <c r="C14" s="110" t="s">
        <v>2138</v>
      </c>
      <c r="D14" s="114">
        <v>87000000</v>
      </c>
      <c r="E14" s="114" t="s">
        <v>44</v>
      </c>
      <c r="F14" s="115">
        <v>87000000</v>
      </c>
      <c r="G14" s="93"/>
    </row>
    <row r="15" spans="1:7" ht="39.75" customHeight="1" x14ac:dyDescent="0.2">
      <c r="A15" s="79" t="s">
        <v>2139</v>
      </c>
      <c r="B15" s="109">
        <v>520</v>
      </c>
      <c r="C15" s="110" t="s">
        <v>2140</v>
      </c>
      <c r="D15" s="114">
        <v>87000000</v>
      </c>
      <c r="E15" s="114" t="s">
        <v>44</v>
      </c>
      <c r="F15" s="115">
        <v>87000000</v>
      </c>
      <c r="G15" s="93"/>
    </row>
    <row r="16" spans="1:7" ht="28.5" customHeight="1" x14ac:dyDescent="0.2">
      <c r="A16" s="79" t="s">
        <v>2141</v>
      </c>
      <c r="B16" s="109">
        <v>520</v>
      </c>
      <c r="C16" s="110" t="s">
        <v>2142</v>
      </c>
      <c r="D16" s="114" t="s">
        <v>44</v>
      </c>
      <c r="E16" s="114" t="s">
        <v>44</v>
      </c>
      <c r="F16" s="115" t="s">
        <v>44</v>
      </c>
      <c r="G16" s="93"/>
    </row>
    <row r="17" spans="1:7" ht="39.75" customHeight="1" x14ac:dyDescent="0.2">
      <c r="A17" s="79" t="s">
        <v>2143</v>
      </c>
      <c r="B17" s="109">
        <v>520</v>
      </c>
      <c r="C17" s="110" t="s">
        <v>2144</v>
      </c>
      <c r="D17" s="114" t="s">
        <v>44</v>
      </c>
      <c r="E17" s="114" t="s">
        <v>44</v>
      </c>
      <c r="F17" s="115" t="s">
        <v>44</v>
      </c>
      <c r="G17" s="93"/>
    </row>
    <row r="18" spans="1:7" s="68" customFormat="1" ht="36" customHeight="1" x14ac:dyDescent="0.2">
      <c r="A18" s="73" t="s">
        <v>2145</v>
      </c>
      <c r="B18" s="117">
        <v>520</v>
      </c>
      <c r="C18" s="118" t="s">
        <v>2146</v>
      </c>
      <c r="D18" s="119">
        <v>50000000</v>
      </c>
      <c r="E18" s="119" t="s">
        <v>44</v>
      </c>
      <c r="F18" s="120">
        <v>50000000</v>
      </c>
      <c r="G18" s="107"/>
    </row>
    <row r="19" spans="1:7" ht="51.75" customHeight="1" x14ac:dyDescent="0.2">
      <c r="A19" s="79" t="s">
        <v>2147</v>
      </c>
      <c r="B19" s="109">
        <v>520</v>
      </c>
      <c r="C19" s="110" t="s">
        <v>2148</v>
      </c>
      <c r="D19" s="114">
        <v>50000000</v>
      </c>
      <c r="E19" s="114" t="s">
        <v>44</v>
      </c>
      <c r="F19" s="115">
        <v>50000000</v>
      </c>
      <c r="G19" s="93"/>
    </row>
    <row r="20" spans="1:7" s="68" customFormat="1" ht="38.25" customHeight="1" x14ac:dyDescent="0.2">
      <c r="A20" s="73" t="s">
        <v>2149</v>
      </c>
      <c r="B20" s="117">
        <v>520</v>
      </c>
      <c r="C20" s="118" t="s">
        <v>2150</v>
      </c>
      <c r="D20" s="119">
        <v>-50000000</v>
      </c>
      <c r="E20" s="119" t="s">
        <v>44</v>
      </c>
      <c r="F20" s="120">
        <v>-50000000</v>
      </c>
      <c r="G20" s="107"/>
    </row>
    <row r="21" spans="1:7" ht="51" customHeight="1" x14ac:dyDescent="0.2">
      <c r="A21" s="79" t="s">
        <v>2151</v>
      </c>
      <c r="B21" s="109">
        <v>520</v>
      </c>
      <c r="C21" s="110" t="s">
        <v>2152</v>
      </c>
      <c r="D21" s="114">
        <v>-50000000</v>
      </c>
      <c r="E21" s="114" t="s">
        <v>44</v>
      </c>
      <c r="F21" s="115">
        <v>-50000000</v>
      </c>
      <c r="G21" s="93"/>
    </row>
    <row r="22" spans="1:7" ht="28.5" customHeight="1" x14ac:dyDescent="0.2">
      <c r="A22" s="79" t="s">
        <v>2153</v>
      </c>
      <c r="B22" s="109">
        <v>520</v>
      </c>
      <c r="C22" s="110" t="s">
        <v>2154</v>
      </c>
      <c r="D22" s="114" t="s">
        <v>44</v>
      </c>
      <c r="E22" s="114" t="s">
        <v>44</v>
      </c>
      <c r="F22" s="115" t="s">
        <v>44</v>
      </c>
      <c r="G22" s="93"/>
    </row>
    <row r="23" spans="1:7" ht="27" customHeight="1" x14ac:dyDescent="0.2">
      <c r="A23" s="79" t="s">
        <v>2155</v>
      </c>
      <c r="B23" s="109">
        <v>520</v>
      </c>
      <c r="C23" s="110" t="s">
        <v>2156</v>
      </c>
      <c r="D23" s="114" t="s">
        <v>44</v>
      </c>
      <c r="E23" s="114" t="s">
        <v>44</v>
      </c>
      <c r="F23" s="115" t="s">
        <v>44</v>
      </c>
      <c r="G23" s="93"/>
    </row>
    <row r="24" spans="1:7" s="68" customFormat="1" ht="27.75" customHeight="1" x14ac:dyDescent="0.2">
      <c r="A24" s="73" t="s">
        <v>2157</v>
      </c>
      <c r="B24" s="117">
        <v>520</v>
      </c>
      <c r="C24" s="118" t="s">
        <v>2158</v>
      </c>
      <c r="D24" s="119">
        <v>-30000000</v>
      </c>
      <c r="E24" s="119" t="s">
        <v>44</v>
      </c>
      <c r="F24" s="120">
        <v>-30000000</v>
      </c>
      <c r="G24" s="107"/>
    </row>
    <row r="25" spans="1:7" ht="36" x14ac:dyDescent="0.2">
      <c r="A25" s="79" t="s">
        <v>2159</v>
      </c>
      <c r="B25" s="109">
        <v>520</v>
      </c>
      <c r="C25" s="110" t="s">
        <v>2160</v>
      </c>
      <c r="D25" s="114">
        <v>-30000000</v>
      </c>
      <c r="E25" s="114" t="s">
        <v>44</v>
      </c>
      <c r="F25" s="115">
        <v>-30000000</v>
      </c>
      <c r="G25" s="93"/>
    </row>
    <row r="26" spans="1:7" ht="48" x14ac:dyDescent="0.2">
      <c r="A26" s="79" t="s">
        <v>2161</v>
      </c>
      <c r="B26" s="109">
        <v>520</v>
      </c>
      <c r="C26" s="110" t="s">
        <v>2162</v>
      </c>
      <c r="D26" s="114">
        <v>-30000000</v>
      </c>
      <c r="E26" s="114" t="s">
        <v>44</v>
      </c>
      <c r="F26" s="115">
        <v>-30000000</v>
      </c>
      <c r="G26" s="93"/>
    </row>
    <row r="27" spans="1:7" s="68" customFormat="1" ht="24.75" customHeight="1" x14ac:dyDescent="0.2">
      <c r="A27" s="73" t="s">
        <v>2163</v>
      </c>
      <c r="B27" s="117">
        <v>520</v>
      </c>
      <c r="C27" s="118" t="s">
        <v>2164</v>
      </c>
      <c r="D27" s="119">
        <v>30000000</v>
      </c>
      <c r="E27" s="119" t="s">
        <v>44</v>
      </c>
      <c r="F27" s="120">
        <v>30000000</v>
      </c>
      <c r="G27" s="107"/>
    </row>
    <row r="28" spans="1:7" ht="39.75" customHeight="1" x14ac:dyDescent="0.2">
      <c r="A28" s="79" t="s">
        <v>2165</v>
      </c>
      <c r="B28" s="109">
        <v>520</v>
      </c>
      <c r="C28" s="110" t="s">
        <v>2166</v>
      </c>
      <c r="D28" s="114">
        <v>30000000</v>
      </c>
      <c r="E28" s="114" t="s">
        <v>44</v>
      </c>
      <c r="F28" s="115">
        <v>30000000</v>
      </c>
      <c r="G28" s="93"/>
    </row>
    <row r="29" spans="1:7" ht="49.5" customHeight="1" x14ac:dyDescent="0.2">
      <c r="A29" s="79" t="s">
        <v>2167</v>
      </c>
      <c r="B29" s="109">
        <v>520</v>
      </c>
      <c r="C29" s="110" t="s">
        <v>2168</v>
      </c>
      <c r="D29" s="114">
        <v>30000000</v>
      </c>
      <c r="E29" s="114" t="s">
        <v>44</v>
      </c>
      <c r="F29" s="115">
        <v>30000000</v>
      </c>
      <c r="G29" s="93"/>
    </row>
    <row r="30" spans="1:7" ht="13.5" customHeight="1" x14ac:dyDescent="0.2">
      <c r="A30" s="121" t="s">
        <v>2169</v>
      </c>
      <c r="B30" s="109">
        <v>620</v>
      </c>
      <c r="C30" s="110" t="s">
        <v>30</v>
      </c>
      <c r="D30" s="114" t="s">
        <v>44</v>
      </c>
      <c r="E30" s="114" t="s">
        <v>44</v>
      </c>
      <c r="F30" s="115" t="s">
        <v>44</v>
      </c>
      <c r="G30" s="93"/>
    </row>
    <row r="31" spans="1:7" ht="12.95" customHeight="1" x14ac:dyDescent="0.2">
      <c r="A31" s="122" t="s">
        <v>2134</v>
      </c>
      <c r="B31" s="109"/>
      <c r="C31" s="110"/>
      <c r="D31" s="111"/>
      <c r="E31" s="111"/>
      <c r="F31" s="112"/>
      <c r="G31" s="93"/>
    </row>
    <row r="32" spans="1:7" s="68" customFormat="1" ht="14.1" customHeight="1" x14ac:dyDescent="0.2">
      <c r="A32" s="123" t="s">
        <v>2170</v>
      </c>
      <c r="B32" s="117">
        <v>700</v>
      </c>
      <c r="C32" s="118"/>
      <c r="D32" s="119">
        <v>186745662.03999999</v>
      </c>
      <c r="E32" s="119">
        <v>-29081727.760000002</v>
      </c>
      <c r="F32" s="120">
        <v>215827389.80000001</v>
      </c>
      <c r="G32" s="107"/>
    </row>
    <row r="33" spans="1:7" ht="24" x14ac:dyDescent="0.2">
      <c r="A33" s="124" t="s">
        <v>2171</v>
      </c>
      <c r="B33" s="109">
        <v>700</v>
      </c>
      <c r="C33" s="110" t="s">
        <v>2172</v>
      </c>
      <c r="D33" s="114">
        <v>186745662.03999999</v>
      </c>
      <c r="E33" s="114">
        <v>-29081727.760000002</v>
      </c>
      <c r="F33" s="115">
        <v>215827389.80000001</v>
      </c>
      <c r="G33" s="93"/>
    </row>
    <row r="34" spans="1:7" ht="14.1" customHeight="1" x14ac:dyDescent="0.2">
      <c r="A34" s="121" t="s">
        <v>2173</v>
      </c>
      <c r="B34" s="109">
        <v>710</v>
      </c>
      <c r="C34" s="110"/>
      <c r="D34" s="114" t="s">
        <v>44</v>
      </c>
      <c r="E34" s="114" t="s">
        <v>44</v>
      </c>
      <c r="F34" s="125" t="s">
        <v>2174</v>
      </c>
      <c r="G34" s="93"/>
    </row>
    <row r="35" spans="1:7" x14ac:dyDescent="0.2">
      <c r="A35" s="79" t="s">
        <v>2175</v>
      </c>
      <c r="B35" s="109">
        <v>710</v>
      </c>
      <c r="C35" s="110" t="s">
        <v>2176</v>
      </c>
      <c r="D35" s="114">
        <v>-3840850444.8600001</v>
      </c>
      <c r="E35" s="114">
        <v>-2262388576.4200001</v>
      </c>
      <c r="F35" s="125" t="s">
        <v>2174</v>
      </c>
      <c r="G35" s="93"/>
    </row>
    <row r="36" spans="1:7" x14ac:dyDescent="0.2">
      <c r="A36" s="79" t="s">
        <v>2177</v>
      </c>
      <c r="B36" s="109">
        <v>710</v>
      </c>
      <c r="C36" s="110" t="s">
        <v>2178</v>
      </c>
      <c r="D36" s="114">
        <v>-3840850444.8600001</v>
      </c>
      <c r="E36" s="114">
        <v>-2262388576.4200001</v>
      </c>
      <c r="F36" s="125" t="s">
        <v>2174</v>
      </c>
      <c r="G36" s="93"/>
    </row>
    <row r="37" spans="1:7" ht="24" x14ac:dyDescent="0.2">
      <c r="A37" s="79" t="s">
        <v>2179</v>
      </c>
      <c r="B37" s="109">
        <v>710</v>
      </c>
      <c r="C37" s="110" t="s">
        <v>2180</v>
      </c>
      <c r="D37" s="114">
        <v>-3840850444.8600001</v>
      </c>
      <c r="E37" s="114">
        <v>-2262388576.4200001</v>
      </c>
      <c r="F37" s="125" t="s">
        <v>2174</v>
      </c>
      <c r="G37" s="93"/>
    </row>
    <row r="38" spans="1:7" ht="24" x14ac:dyDescent="0.2">
      <c r="A38" s="79" t="s">
        <v>2181</v>
      </c>
      <c r="B38" s="109">
        <v>710</v>
      </c>
      <c r="C38" s="110" t="s">
        <v>2182</v>
      </c>
      <c r="D38" s="114">
        <v>-3840850444.8600001</v>
      </c>
      <c r="E38" s="114">
        <v>-2262388576.4200001</v>
      </c>
      <c r="F38" s="125" t="s">
        <v>2174</v>
      </c>
      <c r="G38" s="93"/>
    </row>
    <row r="39" spans="1:7" ht="14.1" customHeight="1" x14ac:dyDescent="0.2">
      <c r="A39" s="121" t="s">
        <v>2183</v>
      </c>
      <c r="B39" s="109">
        <v>720</v>
      </c>
      <c r="C39" s="110"/>
      <c r="D39" s="114" t="s">
        <v>44</v>
      </c>
      <c r="E39" s="114" t="s">
        <v>44</v>
      </c>
      <c r="F39" s="125" t="s">
        <v>2174</v>
      </c>
      <c r="G39" s="93"/>
    </row>
    <row r="40" spans="1:7" x14ac:dyDescent="0.2">
      <c r="A40" s="79" t="s">
        <v>2184</v>
      </c>
      <c r="B40" s="109">
        <v>720</v>
      </c>
      <c r="C40" s="126" t="s">
        <v>2185</v>
      </c>
      <c r="D40" s="114">
        <v>4027596106.9000001</v>
      </c>
      <c r="E40" s="114">
        <v>2233306848.6599998</v>
      </c>
      <c r="F40" s="125" t="s">
        <v>2174</v>
      </c>
      <c r="G40" s="93"/>
    </row>
    <row r="41" spans="1:7" x14ac:dyDescent="0.2">
      <c r="A41" s="79" t="s">
        <v>2186</v>
      </c>
      <c r="B41" s="109">
        <v>720</v>
      </c>
      <c r="C41" s="126" t="s">
        <v>2187</v>
      </c>
      <c r="D41" s="114">
        <v>4027596106.9000001</v>
      </c>
      <c r="E41" s="114">
        <v>2233306848.6599998</v>
      </c>
      <c r="F41" s="125" t="s">
        <v>2174</v>
      </c>
      <c r="G41" s="93"/>
    </row>
    <row r="42" spans="1:7" ht="24" x14ac:dyDescent="0.2">
      <c r="A42" s="79" t="s">
        <v>2188</v>
      </c>
      <c r="B42" s="109">
        <v>720</v>
      </c>
      <c r="C42" s="126" t="s">
        <v>2189</v>
      </c>
      <c r="D42" s="114">
        <v>4027596106.9000001</v>
      </c>
      <c r="E42" s="114">
        <v>2233306848.6599998</v>
      </c>
      <c r="F42" s="125" t="s">
        <v>2174</v>
      </c>
      <c r="G42" s="93"/>
    </row>
    <row r="43" spans="1:7" ht="24" x14ac:dyDescent="0.2">
      <c r="A43" s="79" t="s">
        <v>2190</v>
      </c>
      <c r="B43" s="109">
        <v>720</v>
      </c>
      <c r="C43" s="126" t="s">
        <v>2191</v>
      </c>
      <c r="D43" s="114">
        <v>4027596106.9000001</v>
      </c>
      <c r="E43" s="114">
        <v>2233306848.6599998</v>
      </c>
      <c r="F43" s="125" t="s">
        <v>2174</v>
      </c>
      <c r="G43" s="93"/>
    </row>
    <row r="44" spans="1:7" ht="10.5" customHeight="1" x14ac:dyDescent="0.2">
      <c r="A44" s="127"/>
      <c r="B44" s="128"/>
      <c r="C44" s="129"/>
      <c r="D44" s="130"/>
      <c r="E44" s="131"/>
      <c r="F44" s="131"/>
      <c r="G44" s="93"/>
    </row>
    <row r="45" spans="1:7" x14ac:dyDescent="0.2">
      <c r="A45" s="132"/>
      <c r="B45" s="133"/>
      <c r="C45" s="132"/>
      <c r="D45" s="11"/>
      <c r="E45" s="134"/>
      <c r="F45" s="134"/>
      <c r="G45" s="93"/>
    </row>
  </sheetData>
  <mergeCells count="7">
    <mergeCell ref="A2:F2"/>
    <mergeCell ref="A4:A7"/>
    <mergeCell ref="B4:B7"/>
    <mergeCell ref="C4:C7"/>
    <mergeCell ref="D4:D7"/>
    <mergeCell ref="E4:E7"/>
    <mergeCell ref="F4:F7"/>
  </mergeCells>
  <pageMargins left="0.78740157480314965" right="0.19685039370078741" top="0.19685039370078741" bottom="0.19685039370078741" header="0.31496062992125984" footer="0.31496062992125984"/>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opLeftCell="A25" workbookViewId="0">
      <selection activeCell="A8" sqref="A8:D8"/>
    </sheetView>
  </sheetViews>
  <sheetFormatPr defaultColWidth="9.140625" defaultRowHeight="15" x14ac:dyDescent="0.25"/>
  <cols>
    <col min="1" max="1" width="57.28515625" style="135" customWidth="1"/>
    <col min="2" max="2" width="13.7109375" style="135" customWidth="1"/>
    <col min="3" max="4" width="13.5703125" style="135" customWidth="1"/>
    <col min="5" max="5" width="14.7109375" style="135" customWidth="1"/>
    <col min="6" max="16384" width="9.140625" style="135"/>
  </cols>
  <sheetData>
    <row r="1" spans="1:9" x14ac:dyDescent="0.25">
      <c r="B1" s="136"/>
      <c r="C1" s="137"/>
      <c r="D1" s="137" t="s">
        <v>2235</v>
      </c>
    </row>
    <row r="2" spans="1:9" x14ac:dyDescent="0.25">
      <c r="B2" s="136"/>
      <c r="C2" s="137"/>
      <c r="D2" s="137" t="s">
        <v>2204</v>
      </c>
    </row>
    <row r="3" spans="1:9" x14ac:dyDescent="0.25">
      <c r="B3" s="136"/>
      <c r="C3" s="137"/>
      <c r="D3" s="137" t="s">
        <v>2205</v>
      </c>
    </row>
    <row r="4" spans="1:9" x14ac:dyDescent="0.25">
      <c r="B4" s="136"/>
      <c r="C4" s="137"/>
      <c r="D4" s="137" t="s">
        <v>2206</v>
      </c>
    </row>
    <row r="5" spans="1:9" x14ac:dyDescent="0.25">
      <c r="B5" s="205" t="s">
        <v>2249</v>
      </c>
      <c r="C5" s="206"/>
      <c r="D5" s="206"/>
    </row>
    <row r="7" spans="1:9" ht="33" customHeight="1" x14ac:dyDescent="0.25">
      <c r="A7" s="202" t="s">
        <v>2236</v>
      </c>
      <c r="B7" s="202"/>
      <c r="C7" s="202"/>
      <c r="D7" s="202"/>
    </row>
    <row r="8" spans="1:9" s="138" customFormat="1" ht="12.75" customHeight="1" x14ac:dyDescent="0.25">
      <c r="A8" s="203"/>
      <c r="B8" s="203"/>
      <c r="C8" s="203"/>
      <c r="D8" s="203"/>
    </row>
    <row r="9" spans="1:9" customFormat="1" x14ac:dyDescent="0.25">
      <c r="A9" s="204" t="s">
        <v>2208</v>
      </c>
      <c r="B9" s="204"/>
      <c r="C9" s="204"/>
      <c r="D9" s="204"/>
      <c r="E9" s="139"/>
      <c r="F9" s="139"/>
      <c r="G9" s="139"/>
      <c r="H9" s="139"/>
      <c r="I9" s="139"/>
    </row>
    <row r="10" spans="1:9" customFormat="1" x14ac:dyDescent="0.25">
      <c r="A10" s="140" t="s">
        <v>2209</v>
      </c>
      <c r="B10" s="140"/>
      <c r="C10" s="140"/>
      <c r="D10" s="140"/>
      <c r="E10" s="140"/>
      <c r="F10" s="140"/>
      <c r="G10" s="140"/>
      <c r="H10" s="140"/>
      <c r="I10" s="140"/>
    </row>
    <row r="11" spans="1:9" customFormat="1" x14ac:dyDescent="0.25">
      <c r="A11" s="140"/>
      <c r="B11" s="140"/>
      <c r="C11" s="140"/>
      <c r="D11" s="140"/>
      <c r="E11" s="140"/>
      <c r="F11" s="140"/>
      <c r="G11" s="140"/>
      <c r="H11" s="140"/>
      <c r="I11" s="140"/>
    </row>
    <row r="12" spans="1:9" customFormat="1" x14ac:dyDescent="0.25">
      <c r="A12" s="141" t="s">
        <v>2210</v>
      </c>
      <c r="B12" s="140"/>
      <c r="C12" s="140"/>
      <c r="D12" s="140"/>
      <c r="E12" s="140"/>
      <c r="F12" s="140"/>
      <c r="G12" s="140"/>
      <c r="H12" s="140"/>
      <c r="I12" s="140"/>
    </row>
    <row r="13" spans="1:9" ht="38.25" x14ac:dyDescent="0.25">
      <c r="A13" s="142" t="s">
        <v>19</v>
      </c>
      <c r="B13" s="143" t="s">
        <v>22</v>
      </c>
      <c r="C13" s="144" t="s">
        <v>23</v>
      </c>
      <c r="D13" s="143" t="s">
        <v>2211</v>
      </c>
      <c r="E13" s="145"/>
    </row>
    <row r="14" spans="1:9" ht="30.75" customHeight="1" x14ac:dyDescent="0.25">
      <c r="A14" s="146" t="s">
        <v>2212</v>
      </c>
      <c r="B14" s="147">
        <v>3151710.15</v>
      </c>
      <c r="C14" s="147">
        <v>3151710.15</v>
      </c>
      <c r="D14" s="148">
        <f t="shared" ref="D14:D16" si="0">B14-C14</f>
        <v>0</v>
      </c>
    </row>
    <row r="15" spans="1:9" ht="38.25" x14ac:dyDescent="0.25">
      <c r="A15" s="146" t="s">
        <v>2213</v>
      </c>
      <c r="B15" s="147">
        <f>B17+B21</f>
        <v>120088963.76000001</v>
      </c>
      <c r="C15" s="147">
        <f>C17+C21</f>
        <v>39683519.11354661</v>
      </c>
      <c r="D15" s="147">
        <f t="shared" si="0"/>
        <v>80405444.646453395</v>
      </c>
    </row>
    <row r="16" spans="1:9" s="150" customFormat="1" ht="12.75" x14ac:dyDescent="0.25">
      <c r="A16" s="149" t="s">
        <v>31</v>
      </c>
      <c r="B16" s="147"/>
      <c r="C16" s="147"/>
      <c r="D16" s="147">
        <f t="shared" si="0"/>
        <v>0</v>
      </c>
    </row>
    <row r="17" spans="1:5" x14ac:dyDescent="0.25">
      <c r="A17" s="146" t="s">
        <v>2214</v>
      </c>
      <c r="B17" s="147">
        <f>SUM(B18:B20)</f>
        <v>88805541.560000002</v>
      </c>
      <c r="C17" s="147">
        <f>SUM(C18:C20)</f>
        <v>39683519.11354661</v>
      </c>
      <c r="D17" s="147">
        <f>B17-C17</f>
        <v>49122022.446453393</v>
      </c>
    </row>
    <row r="18" spans="1:5" x14ac:dyDescent="0.25">
      <c r="A18" s="149" t="s">
        <v>2215</v>
      </c>
      <c r="B18" s="151">
        <f>47231300-3151710.15+3151710.15-3151710.15+30920951.71</f>
        <v>75000541.560000002</v>
      </c>
      <c r="C18" s="151">
        <f>C41*C42/100</f>
        <v>33700309.193546608</v>
      </c>
      <c r="D18" s="151">
        <f t="shared" ref="D18:D37" si="1">B18-C18</f>
        <v>41300232.366453394</v>
      </c>
    </row>
    <row r="19" spans="1:5" ht="54" customHeight="1" x14ac:dyDescent="0.25">
      <c r="A19" s="149" t="s">
        <v>2216</v>
      </c>
      <c r="B19" s="151">
        <v>13805000</v>
      </c>
      <c r="C19" s="151">
        <f>1485170.47+2058138.85+2439900.6</f>
        <v>5983209.9199999999</v>
      </c>
      <c r="D19" s="151">
        <f t="shared" si="1"/>
        <v>7821790.0800000001</v>
      </c>
    </row>
    <row r="20" spans="1:5" s="150" customFormat="1" ht="51" hidden="1" x14ac:dyDescent="0.25">
      <c r="A20" s="149" t="s">
        <v>2217</v>
      </c>
      <c r="B20" s="152"/>
      <c r="C20" s="152"/>
      <c r="D20" s="152">
        <f t="shared" si="1"/>
        <v>0</v>
      </c>
    </row>
    <row r="21" spans="1:5" x14ac:dyDescent="0.25">
      <c r="A21" s="146" t="s">
        <v>2218</v>
      </c>
      <c r="B21" s="147">
        <f>B22</f>
        <v>31283422.199999999</v>
      </c>
      <c r="C21" s="147">
        <f>C22</f>
        <v>0</v>
      </c>
      <c r="D21" s="147">
        <f t="shared" si="1"/>
        <v>31283422.199999999</v>
      </c>
    </row>
    <row r="22" spans="1:5" ht="38.25" customHeight="1" x14ac:dyDescent="0.25">
      <c r="A22" s="149" t="s">
        <v>2219</v>
      </c>
      <c r="B22" s="151">
        <v>31283422.199999999</v>
      </c>
      <c r="C22" s="151"/>
      <c r="D22" s="152">
        <f t="shared" si="1"/>
        <v>31283422.199999999</v>
      </c>
      <c r="E22" s="145"/>
    </row>
    <row r="23" spans="1:5" x14ac:dyDescent="0.25">
      <c r="A23" s="146" t="s">
        <v>2220</v>
      </c>
      <c r="B23" s="147">
        <f>B25+B36</f>
        <v>123240673.91000001</v>
      </c>
      <c r="C23" s="147">
        <f>C25+C36</f>
        <v>20584582.310000002</v>
      </c>
      <c r="D23" s="147">
        <f t="shared" si="1"/>
        <v>102656091.60000001</v>
      </c>
      <c r="E23" s="145"/>
    </row>
    <row r="24" spans="1:5" s="150" customFormat="1" ht="12.75" x14ac:dyDescent="0.25">
      <c r="A24" s="149" t="s">
        <v>31</v>
      </c>
      <c r="B24" s="147"/>
      <c r="C24" s="147"/>
      <c r="D24" s="147">
        <f t="shared" si="1"/>
        <v>0</v>
      </c>
    </row>
    <row r="25" spans="1:5" ht="25.5" x14ac:dyDescent="0.25">
      <c r="A25" s="146" t="s">
        <v>2221</v>
      </c>
      <c r="B25" s="147">
        <f>SUM(B26:B34)</f>
        <v>91957251.710000008</v>
      </c>
      <c r="C25" s="147">
        <f>SUM(C26:C34)</f>
        <v>20584582.310000002</v>
      </c>
      <c r="D25" s="147">
        <f t="shared" si="1"/>
        <v>71372669.400000006</v>
      </c>
    </row>
    <row r="26" spans="1:5" x14ac:dyDescent="0.25">
      <c r="A26" s="153" t="s">
        <v>2222</v>
      </c>
      <c r="B26" s="154">
        <v>150000</v>
      </c>
      <c r="C26" s="154"/>
      <c r="D26" s="152">
        <f t="shared" si="1"/>
        <v>150000</v>
      </c>
    </row>
    <row r="27" spans="1:5" ht="28.5" customHeight="1" x14ac:dyDescent="0.25">
      <c r="A27" s="155" t="s">
        <v>2223</v>
      </c>
      <c r="B27" s="154">
        <v>7058100</v>
      </c>
      <c r="C27" s="154">
        <f>1034678+517339+2350017</f>
        <v>3902034</v>
      </c>
      <c r="D27" s="152">
        <f t="shared" si="1"/>
        <v>3156066</v>
      </c>
    </row>
    <row r="28" spans="1:5" s="150" customFormat="1" ht="27" customHeight="1" x14ac:dyDescent="0.25">
      <c r="A28" s="155" t="s">
        <v>2224</v>
      </c>
      <c r="B28" s="154">
        <f>1520000+20000000+702493.92</f>
        <v>22222493.920000002</v>
      </c>
      <c r="C28" s="154"/>
      <c r="D28" s="152">
        <f t="shared" si="1"/>
        <v>22222493.920000002</v>
      </c>
    </row>
    <row r="29" spans="1:5" ht="25.5" x14ac:dyDescent="0.25">
      <c r="A29" s="155" t="s">
        <v>2225</v>
      </c>
      <c r="B29" s="154">
        <f>38261900+1001080</f>
        <v>39262980</v>
      </c>
      <c r="C29" s="154">
        <f>11788388.73</f>
        <v>11788388.73</v>
      </c>
      <c r="D29" s="152">
        <f t="shared" si="1"/>
        <v>27474591.27</v>
      </c>
    </row>
    <row r="30" spans="1:5" ht="27.75" customHeight="1" x14ac:dyDescent="0.25">
      <c r="A30" s="155" t="s">
        <v>2226</v>
      </c>
      <c r="B30" s="154">
        <v>10500000</v>
      </c>
      <c r="C30" s="154">
        <f>2579455.47+933130+1381574.11</f>
        <v>4894159.58</v>
      </c>
      <c r="D30" s="152">
        <f t="shared" si="1"/>
        <v>5605840.4199999999</v>
      </c>
    </row>
    <row r="31" spans="1:5" s="150" customFormat="1" ht="39.75" customHeight="1" x14ac:dyDescent="0.25">
      <c r="A31" s="155" t="s">
        <v>2227</v>
      </c>
      <c r="B31" s="154">
        <v>3546300</v>
      </c>
      <c r="C31" s="154"/>
      <c r="D31" s="152">
        <f t="shared" si="1"/>
        <v>3546300</v>
      </c>
    </row>
    <row r="32" spans="1:5" s="150" customFormat="1" ht="38.25" x14ac:dyDescent="0.25">
      <c r="A32" s="155" t="s">
        <v>2228</v>
      </c>
      <c r="B32" s="154">
        <f>5000000+3567554</f>
        <v>8567554</v>
      </c>
      <c r="C32" s="154"/>
      <c r="D32" s="152">
        <f t="shared" si="1"/>
        <v>8567554</v>
      </c>
    </row>
    <row r="33" spans="1:4" s="150" customFormat="1" ht="38.25" x14ac:dyDescent="0.25">
      <c r="A33" s="155" t="s">
        <v>2229</v>
      </c>
      <c r="B33" s="154">
        <v>649823.79</v>
      </c>
      <c r="C33" s="154"/>
      <c r="D33" s="152"/>
    </row>
    <row r="34" spans="1:4" s="150" customFormat="1" ht="12.75" hidden="1" x14ac:dyDescent="0.25">
      <c r="A34" s="156" t="s">
        <v>2230</v>
      </c>
      <c r="B34" s="148">
        <f>B35</f>
        <v>0</v>
      </c>
      <c r="C34" s="148">
        <f t="shared" ref="C34:D34" si="2">C35</f>
        <v>0</v>
      </c>
      <c r="D34" s="148">
        <f t="shared" si="2"/>
        <v>0</v>
      </c>
    </row>
    <row r="35" spans="1:4" s="150" customFormat="1" ht="25.5" hidden="1" x14ac:dyDescent="0.25">
      <c r="A35" s="155" t="s">
        <v>2225</v>
      </c>
      <c r="B35" s="152"/>
      <c r="C35" s="152"/>
      <c r="D35" s="152">
        <f>B35-C35</f>
        <v>0</v>
      </c>
    </row>
    <row r="36" spans="1:4" x14ac:dyDescent="0.25">
      <c r="A36" s="146" t="s">
        <v>2218</v>
      </c>
      <c r="B36" s="147">
        <f>SUM(B37:B37)</f>
        <v>31283422.199999999</v>
      </c>
      <c r="C36" s="147">
        <f>SUM(C37:C37)</f>
        <v>0</v>
      </c>
      <c r="D36" s="147">
        <f t="shared" si="1"/>
        <v>31283422.199999999</v>
      </c>
    </row>
    <row r="37" spans="1:4" s="157" customFormat="1" ht="42.75" customHeight="1" x14ac:dyDescent="0.25">
      <c r="A37" s="155" t="s">
        <v>2227</v>
      </c>
      <c r="B37" s="151">
        <v>31283422.199999999</v>
      </c>
      <c r="C37" s="152"/>
      <c r="D37" s="152">
        <f t="shared" si="1"/>
        <v>31283422.199999999</v>
      </c>
    </row>
    <row r="38" spans="1:4" s="170" customFormat="1" ht="26.25" customHeight="1" x14ac:dyDescent="0.25">
      <c r="A38" s="167" t="s">
        <v>2231</v>
      </c>
      <c r="B38" s="168">
        <f>B14+B15-B23</f>
        <v>0</v>
      </c>
      <c r="C38" s="168">
        <f>MAX(C14+C15-C23,0)</f>
        <v>22250646.953546606</v>
      </c>
      <c r="D38" s="169">
        <v>0</v>
      </c>
    </row>
    <row r="39" spans="1:4" s="157" customFormat="1" x14ac:dyDescent="0.25">
      <c r="A39" s="158"/>
      <c r="B39" s="159"/>
      <c r="C39" s="159"/>
      <c r="D39" s="160"/>
    </row>
    <row r="40" spans="1:4" s="157" customFormat="1" ht="15.75" x14ac:dyDescent="0.25">
      <c r="A40" s="161" t="s">
        <v>2232</v>
      </c>
      <c r="B40" s="162"/>
      <c r="C40" s="162"/>
      <c r="D40" s="162"/>
    </row>
    <row r="41" spans="1:4" x14ac:dyDescent="0.25">
      <c r="A41" s="163" t="s">
        <v>2215</v>
      </c>
      <c r="B41" s="151">
        <v>1017484800</v>
      </c>
      <c r="C41" s="164">
        <v>457190774.24000001</v>
      </c>
      <c r="D41" s="162"/>
    </row>
    <row r="42" spans="1:4" ht="25.5" x14ac:dyDescent="0.25">
      <c r="A42" s="163" t="s">
        <v>2233</v>
      </c>
      <c r="B42" s="165">
        <f>B18/B41*100</f>
        <v>7.3711707103634376</v>
      </c>
      <c r="C42" s="165">
        <v>7.3711700000000002</v>
      </c>
      <c r="D42" s="162"/>
    </row>
    <row r="43" spans="1:4" ht="24.75" customHeight="1" x14ac:dyDescent="0.25">
      <c r="A43" s="163" t="s">
        <v>2234</v>
      </c>
      <c r="B43" s="164">
        <f>B41*B42/100</f>
        <v>75000541.560000002</v>
      </c>
      <c r="C43" s="164">
        <f>C41*C42/100</f>
        <v>33700309.193546608</v>
      </c>
      <c r="D43" s="162"/>
    </row>
    <row r="47" spans="1:4" x14ac:dyDescent="0.25">
      <c r="A47" s="166"/>
    </row>
  </sheetData>
  <mergeCells count="4">
    <mergeCell ref="A7:D7"/>
    <mergeCell ref="A8:D8"/>
    <mergeCell ref="A9:D9"/>
    <mergeCell ref="B5:D5"/>
  </mergeCells>
  <conditionalFormatting sqref="D23 C16:D16 C24:D24 C38:C39 B34:D34">
    <cfRule type="cellIs" dxfId="4" priority="5" stopIfTrue="1" operator="equal">
      <formula>0</formula>
    </cfRule>
  </conditionalFormatting>
  <conditionalFormatting sqref="D18:D19">
    <cfRule type="cellIs" dxfId="3" priority="4" stopIfTrue="1" operator="equal">
      <formula>0</formula>
    </cfRule>
  </conditionalFormatting>
  <conditionalFormatting sqref="C27:C28 B26:B28">
    <cfRule type="cellIs" dxfId="2" priority="3" stopIfTrue="1" operator="equal">
      <formula>0</formula>
    </cfRule>
  </conditionalFormatting>
  <conditionalFormatting sqref="B29:C29">
    <cfRule type="cellIs" dxfId="1" priority="2" stopIfTrue="1" operator="equal">
      <formula>0</formula>
    </cfRule>
  </conditionalFormatting>
  <conditionalFormatting sqref="B30:C33">
    <cfRule type="cellIs" dxfId="0" priority="1" stopIfTrue="1" operator="equal">
      <formula>0</formula>
    </cfRule>
  </conditionalFormatting>
  <pageMargins left="0.78740157480314965" right="0.19685039370078741" top="0.19685039370078741" bottom="0.19685039370078741"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8" sqref="A8:C8"/>
    </sheetView>
  </sheetViews>
  <sheetFormatPr defaultRowHeight="15" x14ac:dyDescent="0.25"/>
  <cols>
    <col min="1" max="1" width="51.7109375" style="173" customWidth="1"/>
    <col min="2" max="2" width="21.42578125" style="173" customWidth="1"/>
    <col min="3" max="3" width="28.7109375" style="173" customWidth="1"/>
    <col min="4" max="256" width="9.140625" style="173"/>
    <col min="257" max="257" width="51.7109375" style="173" customWidth="1"/>
    <col min="258" max="258" width="21.42578125" style="173" customWidth="1"/>
    <col min="259" max="259" width="28.7109375" style="173" customWidth="1"/>
    <col min="260" max="512" width="9.140625" style="173"/>
    <col min="513" max="513" width="51.7109375" style="173" customWidth="1"/>
    <col min="514" max="514" width="21.42578125" style="173" customWidth="1"/>
    <col min="515" max="515" width="28.7109375" style="173" customWidth="1"/>
    <col min="516" max="768" width="9.140625" style="173"/>
    <col min="769" max="769" width="51.7109375" style="173" customWidth="1"/>
    <col min="770" max="770" width="21.42578125" style="173" customWidth="1"/>
    <col min="771" max="771" width="28.7109375" style="173" customWidth="1"/>
    <col min="772" max="1024" width="9.140625" style="173"/>
    <col min="1025" max="1025" width="51.7109375" style="173" customWidth="1"/>
    <col min="1026" max="1026" width="21.42578125" style="173" customWidth="1"/>
    <col min="1027" max="1027" width="28.7109375" style="173" customWidth="1"/>
    <col min="1028" max="1280" width="9.140625" style="173"/>
    <col min="1281" max="1281" width="51.7109375" style="173" customWidth="1"/>
    <col min="1282" max="1282" width="21.42578125" style="173" customWidth="1"/>
    <col min="1283" max="1283" width="28.7109375" style="173" customWidth="1"/>
    <col min="1284" max="1536" width="9.140625" style="173"/>
    <col min="1537" max="1537" width="51.7109375" style="173" customWidth="1"/>
    <col min="1538" max="1538" width="21.42578125" style="173" customWidth="1"/>
    <col min="1539" max="1539" width="28.7109375" style="173" customWidth="1"/>
    <col min="1540" max="1792" width="9.140625" style="173"/>
    <col min="1793" max="1793" width="51.7109375" style="173" customWidth="1"/>
    <col min="1794" max="1794" width="21.42578125" style="173" customWidth="1"/>
    <col min="1795" max="1795" width="28.7109375" style="173" customWidth="1"/>
    <col min="1796" max="2048" width="9.140625" style="173"/>
    <col min="2049" max="2049" width="51.7109375" style="173" customWidth="1"/>
    <col min="2050" max="2050" width="21.42578125" style="173" customWidth="1"/>
    <col min="2051" max="2051" width="28.7109375" style="173" customWidth="1"/>
    <col min="2052" max="2304" width="9.140625" style="173"/>
    <col min="2305" max="2305" width="51.7109375" style="173" customWidth="1"/>
    <col min="2306" max="2306" width="21.42578125" style="173" customWidth="1"/>
    <col min="2307" max="2307" width="28.7109375" style="173" customWidth="1"/>
    <col min="2308" max="2560" width="9.140625" style="173"/>
    <col min="2561" max="2561" width="51.7109375" style="173" customWidth="1"/>
    <col min="2562" max="2562" width="21.42578125" style="173" customWidth="1"/>
    <col min="2563" max="2563" width="28.7109375" style="173" customWidth="1"/>
    <col min="2564" max="2816" width="9.140625" style="173"/>
    <col min="2817" max="2817" width="51.7109375" style="173" customWidth="1"/>
    <col min="2818" max="2818" width="21.42578125" style="173" customWidth="1"/>
    <col min="2819" max="2819" width="28.7109375" style="173" customWidth="1"/>
    <col min="2820" max="3072" width="9.140625" style="173"/>
    <col min="3073" max="3073" width="51.7109375" style="173" customWidth="1"/>
    <col min="3074" max="3074" width="21.42578125" style="173" customWidth="1"/>
    <col min="3075" max="3075" width="28.7109375" style="173" customWidth="1"/>
    <col min="3076" max="3328" width="9.140625" style="173"/>
    <col min="3329" max="3329" width="51.7109375" style="173" customWidth="1"/>
    <col min="3330" max="3330" width="21.42578125" style="173" customWidth="1"/>
    <col min="3331" max="3331" width="28.7109375" style="173" customWidth="1"/>
    <col min="3332" max="3584" width="9.140625" style="173"/>
    <col min="3585" max="3585" width="51.7109375" style="173" customWidth="1"/>
    <col min="3586" max="3586" width="21.42578125" style="173" customWidth="1"/>
    <col min="3587" max="3587" width="28.7109375" style="173" customWidth="1"/>
    <col min="3588" max="3840" width="9.140625" style="173"/>
    <col min="3841" max="3841" width="51.7109375" style="173" customWidth="1"/>
    <col min="3842" max="3842" width="21.42578125" style="173" customWidth="1"/>
    <col min="3843" max="3843" width="28.7109375" style="173" customWidth="1"/>
    <col min="3844" max="4096" width="9.140625" style="173"/>
    <col min="4097" max="4097" width="51.7109375" style="173" customWidth="1"/>
    <col min="4098" max="4098" width="21.42578125" style="173" customWidth="1"/>
    <col min="4099" max="4099" width="28.7109375" style="173" customWidth="1"/>
    <col min="4100" max="4352" width="9.140625" style="173"/>
    <col min="4353" max="4353" width="51.7109375" style="173" customWidth="1"/>
    <col min="4354" max="4354" width="21.42578125" style="173" customWidth="1"/>
    <col min="4355" max="4355" width="28.7109375" style="173" customWidth="1"/>
    <col min="4356" max="4608" width="9.140625" style="173"/>
    <col min="4609" max="4609" width="51.7109375" style="173" customWidth="1"/>
    <col min="4610" max="4610" width="21.42578125" style="173" customWidth="1"/>
    <col min="4611" max="4611" width="28.7109375" style="173" customWidth="1"/>
    <col min="4612" max="4864" width="9.140625" style="173"/>
    <col min="4865" max="4865" width="51.7109375" style="173" customWidth="1"/>
    <col min="4866" max="4866" width="21.42578125" style="173" customWidth="1"/>
    <col min="4867" max="4867" width="28.7109375" style="173" customWidth="1"/>
    <col min="4868" max="5120" width="9.140625" style="173"/>
    <col min="5121" max="5121" width="51.7109375" style="173" customWidth="1"/>
    <col min="5122" max="5122" width="21.42578125" style="173" customWidth="1"/>
    <col min="5123" max="5123" width="28.7109375" style="173" customWidth="1"/>
    <col min="5124" max="5376" width="9.140625" style="173"/>
    <col min="5377" max="5377" width="51.7109375" style="173" customWidth="1"/>
    <col min="5378" max="5378" width="21.42578125" style="173" customWidth="1"/>
    <col min="5379" max="5379" width="28.7109375" style="173" customWidth="1"/>
    <col min="5380" max="5632" width="9.140625" style="173"/>
    <col min="5633" max="5633" width="51.7109375" style="173" customWidth="1"/>
    <col min="5634" max="5634" width="21.42578125" style="173" customWidth="1"/>
    <col min="5635" max="5635" width="28.7109375" style="173" customWidth="1"/>
    <col min="5636" max="5888" width="9.140625" style="173"/>
    <col min="5889" max="5889" width="51.7109375" style="173" customWidth="1"/>
    <col min="5890" max="5890" width="21.42578125" style="173" customWidth="1"/>
    <col min="5891" max="5891" width="28.7109375" style="173" customWidth="1"/>
    <col min="5892" max="6144" width="9.140625" style="173"/>
    <col min="6145" max="6145" width="51.7109375" style="173" customWidth="1"/>
    <col min="6146" max="6146" width="21.42578125" style="173" customWidth="1"/>
    <col min="6147" max="6147" width="28.7109375" style="173" customWidth="1"/>
    <col min="6148" max="6400" width="9.140625" style="173"/>
    <col min="6401" max="6401" width="51.7109375" style="173" customWidth="1"/>
    <col min="6402" max="6402" width="21.42578125" style="173" customWidth="1"/>
    <col min="6403" max="6403" width="28.7109375" style="173" customWidth="1"/>
    <col min="6404" max="6656" width="9.140625" style="173"/>
    <col min="6657" max="6657" width="51.7109375" style="173" customWidth="1"/>
    <col min="6658" max="6658" width="21.42578125" style="173" customWidth="1"/>
    <col min="6659" max="6659" width="28.7109375" style="173" customWidth="1"/>
    <col min="6660" max="6912" width="9.140625" style="173"/>
    <col min="6913" max="6913" width="51.7109375" style="173" customWidth="1"/>
    <col min="6914" max="6914" width="21.42578125" style="173" customWidth="1"/>
    <col min="6915" max="6915" width="28.7109375" style="173" customWidth="1"/>
    <col min="6916" max="7168" width="9.140625" style="173"/>
    <col min="7169" max="7169" width="51.7109375" style="173" customWidth="1"/>
    <col min="7170" max="7170" width="21.42578125" style="173" customWidth="1"/>
    <col min="7171" max="7171" width="28.7109375" style="173" customWidth="1"/>
    <col min="7172" max="7424" width="9.140625" style="173"/>
    <col min="7425" max="7425" width="51.7109375" style="173" customWidth="1"/>
    <col min="7426" max="7426" width="21.42578125" style="173" customWidth="1"/>
    <col min="7427" max="7427" width="28.7109375" style="173" customWidth="1"/>
    <col min="7428" max="7680" width="9.140625" style="173"/>
    <col min="7681" max="7681" width="51.7109375" style="173" customWidth="1"/>
    <col min="7682" max="7682" width="21.42578125" style="173" customWidth="1"/>
    <col min="7683" max="7683" width="28.7109375" style="173" customWidth="1"/>
    <col min="7684" max="7936" width="9.140625" style="173"/>
    <col min="7937" max="7937" width="51.7109375" style="173" customWidth="1"/>
    <col min="7938" max="7938" width="21.42578125" style="173" customWidth="1"/>
    <col min="7939" max="7939" width="28.7109375" style="173" customWidth="1"/>
    <col min="7940" max="8192" width="9.140625" style="173"/>
    <col min="8193" max="8193" width="51.7109375" style="173" customWidth="1"/>
    <col min="8194" max="8194" width="21.42578125" style="173" customWidth="1"/>
    <col min="8195" max="8195" width="28.7109375" style="173" customWidth="1"/>
    <col min="8196" max="8448" width="9.140625" style="173"/>
    <col min="8449" max="8449" width="51.7109375" style="173" customWidth="1"/>
    <col min="8450" max="8450" width="21.42578125" style="173" customWidth="1"/>
    <col min="8451" max="8451" width="28.7109375" style="173" customWidth="1"/>
    <col min="8452" max="8704" width="9.140625" style="173"/>
    <col min="8705" max="8705" width="51.7109375" style="173" customWidth="1"/>
    <col min="8706" max="8706" width="21.42578125" style="173" customWidth="1"/>
    <col min="8707" max="8707" width="28.7109375" style="173" customWidth="1"/>
    <col min="8708" max="8960" width="9.140625" style="173"/>
    <col min="8961" max="8961" width="51.7109375" style="173" customWidth="1"/>
    <col min="8962" max="8962" width="21.42578125" style="173" customWidth="1"/>
    <col min="8963" max="8963" width="28.7109375" style="173" customWidth="1"/>
    <col min="8964" max="9216" width="9.140625" style="173"/>
    <col min="9217" max="9217" width="51.7109375" style="173" customWidth="1"/>
    <col min="9218" max="9218" width="21.42578125" style="173" customWidth="1"/>
    <col min="9219" max="9219" width="28.7109375" style="173" customWidth="1"/>
    <col min="9220" max="9472" width="9.140625" style="173"/>
    <col min="9473" max="9473" width="51.7109375" style="173" customWidth="1"/>
    <col min="9474" max="9474" width="21.42578125" style="173" customWidth="1"/>
    <col min="9475" max="9475" width="28.7109375" style="173" customWidth="1"/>
    <col min="9476" max="9728" width="9.140625" style="173"/>
    <col min="9729" max="9729" width="51.7109375" style="173" customWidth="1"/>
    <col min="9730" max="9730" width="21.42578125" style="173" customWidth="1"/>
    <col min="9731" max="9731" width="28.7109375" style="173" customWidth="1"/>
    <col min="9732" max="9984" width="9.140625" style="173"/>
    <col min="9985" max="9985" width="51.7109375" style="173" customWidth="1"/>
    <col min="9986" max="9986" width="21.42578125" style="173" customWidth="1"/>
    <col min="9987" max="9987" width="28.7109375" style="173" customWidth="1"/>
    <col min="9988" max="10240" width="9.140625" style="173"/>
    <col min="10241" max="10241" width="51.7109375" style="173" customWidth="1"/>
    <col min="10242" max="10242" width="21.42578125" style="173" customWidth="1"/>
    <col min="10243" max="10243" width="28.7109375" style="173" customWidth="1"/>
    <col min="10244" max="10496" width="9.140625" style="173"/>
    <col min="10497" max="10497" width="51.7109375" style="173" customWidth="1"/>
    <col min="10498" max="10498" width="21.42578125" style="173" customWidth="1"/>
    <col min="10499" max="10499" width="28.7109375" style="173" customWidth="1"/>
    <col min="10500" max="10752" width="9.140625" style="173"/>
    <col min="10753" max="10753" width="51.7109375" style="173" customWidth="1"/>
    <col min="10754" max="10754" width="21.42578125" style="173" customWidth="1"/>
    <col min="10755" max="10755" width="28.7109375" style="173" customWidth="1"/>
    <col min="10756" max="11008" width="9.140625" style="173"/>
    <col min="11009" max="11009" width="51.7109375" style="173" customWidth="1"/>
    <col min="11010" max="11010" width="21.42578125" style="173" customWidth="1"/>
    <col min="11011" max="11011" width="28.7109375" style="173" customWidth="1"/>
    <col min="11012" max="11264" width="9.140625" style="173"/>
    <col min="11265" max="11265" width="51.7109375" style="173" customWidth="1"/>
    <col min="11266" max="11266" width="21.42578125" style="173" customWidth="1"/>
    <col min="11267" max="11267" width="28.7109375" style="173" customWidth="1"/>
    <col min="11268" max="11520" width="9.140625" style="173"/>
    <col min="11521" max="11521" width="51.7109375" style="173" customWidth="1"/>
    <col min="11522" max="11522" width="21.42578125" style="173" customWidth="1"/>
    <col min="11523" max="11523" width="28.7109375" style="173" customWidth="1"/>
    <col min="11524" max="11776" width="9.140625" style="173"/>
    <col min="11777" max="11777" width="51.7109375" style="173" customWidth="1"/>
    <col min="11778" max="11778" width="21.42578125" style="173" customWidth="1"/>
    <col min="11779" max="11779" width="28.7109375" style="173" customWidth="1"/>
    <col min="11780" max="12032" width="9.140625" style="173"/>
    <col min="12033" max="12033" width="51.7109375" style="173" customWidth="1"/>
    <col min="12034" max="12034" width="21.42578125" style="173" customWidth="1"/>
    <col min="12035" max="12035" width="28.7109375" style="173" customWidth="1"/>
    <col min="12036" max="12288" width="9.140625" style="173"/>
    <col min="12289" max="12289" width="51.7109375" style="173" customWidth="1"/>
    <col min="12290" max="12290" width="21.42578125" style="173" customWidth="1"/>
    <col min="12291" max="12291" width="28.7109375" style="173" customWidth="1"/>
    <col min="12292" max="12544" width="9.140625" style="173"/>
    <col min="12545" max="12545" width="51.7109375" style="173" customWidth="1"/>
    <col min="12546" max="12546" width="21.42578125" style="173" customWidth="1"/>
    <col min="12547" max="12547" width="28.7109375" style="173" customWidth="1"/>
    <col min="12548" max="12800" width="9.140625" style="173"/>
    <col min="12801" max="12801" width="51.7109375" style="173" customWidth="1"/>
    <col min="12802" max="12802" width="21.42578125" style="173" customWidth="1"/>
    <col min="12803" max="12803" width="28.7109375" style="173" customWidth="1"/>
    <col min="12804" max="13056" width="9.140625" style="173"/>
    <col min="13057" max="13057" width="51.7109375" style="173" customWidth="1"/>
    <col min="13058" max="13058" width="21.42578125" style="173" customWidth="1"/>
    <col min="13059" max="13059" width="28.7109375" style="173" customWidth="1"/>
    <col min="13060" max="13312" width="9.140625" style="173"/>
    <col min="13313" max="13313" width="51.7109375" style="173" customWidth="1"/>
    <col min="13314" max="13314" width="21.42578125" style="173" customWidth="1"/>
    <col min="13315" max="13315" width="28.7109375" style="173" customWidth="1"/>
    <col min="13316" max="13568" width="9.140625" style="173"/>
    <col min="13569" max="13569" width="51.7109375" style="173" customWidth="1"/>
    <col min="13570" max="13570" width="21.42578125" style="173" customWidth="1"/>
    <col min="13571" max="13571" width="28.7109375" style="173" customWidth="1"/>
    <col min="13572" max="13824" width="9.140625" style="173"/>
    <col min="13825" max="13825" width="51.7109375" style="173" customWidth="1"/>
    <col min="13826" max="13826" width="21.42578125" style="173" customWidth="1"/>
    <col min="13827" max="13827" width="28.7109375" style="173" customWidth="1"/>
    <col min="13828" max="14080" width="9.140625" style="173"/>
    <col min="14081" max="14081" width="51.7109375" style="173" customWidth="1"/>
    <col min="14082" max="14082" width="21.42578125" style="173" customWidth="1"/>
    <col min="14083" max="14083" width="28.7109375" style="173" customWidth="1"/>
    <col min="14084" max="14336" width="9.140625" style="173"/>
    <col min="14337" max="14337" width="51.7109375" style="173" customWidth="1"/>
    <col min="14338" max="14338" width="21.42578125" style="173" customWidth="1"/>
    <col min="14339" max="14339" width="28.7109375" style="173" customWidth="1"/>
    <col min="14340" max="14592" width="9.140625" style="173"/>
    <col min="14593" max="14593" width="51.7109375" style="173" customWidth="1"/>
    <col min="14594" max="14594" width="21.42578125" style="173" customWidth="1"/>
    <col min="14595" max="14595" width="28.7109375" style="173" customWidth="1"/>
    <col min="14596" max="14848" width="9.140625" style="173"/>
    <col min="14849" max="14849" width="51.7109375" style="173" customWidth="1"/>
    <col min="14850" max="14850" width="21.42578125" style="173" customWidth="1"/>
    <col min="14851" max="14851" width="28.7109375" style="173" customWidth="1"/>
    <col min="14852" max="15104" width="9.140625" style="173"/>
    <col min="15105" max="15105" width="51.7109375" style="173" customWidth="1"/>
    <col min="15106" max="15106" width="21.42578125" style="173" customWidth="1"/>
    <col min="15107" max="15107" width="28.7109375" style="173" customWidth="1"/>
    <col min="15108" max="15360" width="9.140625" style="173"/>
    <col min="15361" max="15361" width="51.7109375" style="173" customWidth="1"/>
    <col min="15362" max="15362" width="21.42578125" style="173" customWidth="1"/>
    <col min="15363" max="15363" width="28.7109375" style="173" customWidth="1"/>
    <col min="15364" max="15616" width="9.140625" style="173"/>
    <col min="15617" max="15617" width="51.7109375" style="173" customWidth="1"/>
    <col min="15618" max="15618" width="21.42578125" style="173" customWidth="1"/>
    <col min="15619" max="15619" width="28.7109375" style="173" customWidth="1"/>
    <col min="15620" max="15872" width="9.140625" style="173"/>
    <col min="15873" max="15873" width="51.7109375" style="173" customWidth="1"/>
    <col min="15874" max="15874" width="21.42578125" style="173" customWidth="1"/>
    <col min="15875" max="15875" width="28.7109375" style="173" customWidth="1"/>
    <col min="15876" max="16128" width="9.140625" style="173"/>
    <col min="16129" max="16129" width="51.7109375" style="173" customWidth="1"/>
    <col min="16130" max="16130" width="21.42578125" style="173" customWidth="1"/>
    <col min="16131" max="16131" width="28.7109375" style="173" customWidth="1"/>
    <col min="16132" max="16384" width="9.140625" style="173"/>
  </cols>
  <sheetData>
    <row r="1" spans="1:3" x14ac:dyDescent="0.25">
      <c r="C1" s="175" t="s">
        <v>2247</v>
      </c>
    </row>
    <row r="2" spans="1:3" x14ac:dyDescent="0.25">
      <c r="C2" s="137" t="s">
        <v>2204</v>
      </c>
    </row>
    <row r="3" spans="1:3" x14ac:dyDescent="0.25">
      <c r="C3" s="176" t="s">
        <v>2248</v>
      </c>
    </row>
    <row r="4" spans="1:3" x14ac:dyDescent="0.25">
      <c r="C4" s="176" t="s">
        <v>2206</v>
      </c>
    </row>
    <row r="5" spans="1:3" x14ac:dyDescent="0.25">
      <c r="C5" s="176" t="s">
        <v>2249</v>
      </c>
    </row>
    <row r="7" spans="1:3" x14ac:dyDescent="0.25">
      <c r="A7" s="177"/>
      <c r="B7" s="171"/>
      <c r="C7" s="178"/>
    </row>
    <row r="8" spans="1:3" ht="69.75" customHeight="1" x14ac:dyDescent="0.25">
      <c r="A8" s="207" t="s">
        <v>2246</v>
      </c>
      <c r="B8" s="207"/>
      <c r="C8" s="207"/>
    </row>
    <row r="9" spans="1:3" x14ac:dyDescent="0.25">
      <c r="A9" s="208"/>
      <c r="B9" s="208"/>
      <c r="C9" s="208"/>
    </row>
    <row r="10" spans="1:3" s="174" customFormat="1" ht="19.899999999999999" customHeight="1" x14ac:dyDescent="0.2">
      <c r="A10" s="172" t="s">
        <v>2208</v>
      </c>
      <c r="B10" s="172"/>
      <c r="C10" s="172"/>
    </row>
    <row r="11" spans="1:3" s="174" customFormat="1" ht="18" customHeight="1" x14ac:dyDescent="0.2">
      <c r="A11" s="209" t="s">
        <v>2209</v>
      </c>
      <c r="B11" s="209"/>
      <c r="C11" s="209"/>
    </row>
    <row r="12" spans="1:3" x14ac:dyDescent="0.25">
      <c r="A12" s="178"/>
      <c r="B12" s="178"/>
      <c r="C12" s="179"/>
    </row>
    <row r="13" spans="1:3" ht="45" customHeight="1" x14ac:dyDescent="0.25">
      <c r="A13" s="180" t="s">
        <v>2237</v>
      </c>
      <c r="B13" s="180" t="s">
        <v>2238</v>
      </c>
      <c r="C13" s="180" t="s">
        <v>2239</v>
      </c>
    </row>
    <row r="14" spans="1:3" ht="40.5" customHeight="1" x14ac:dyDescent="0.25">
      <c r="A14" s="181" t="s">
        <v>2240</v>
      </c>
      <c r="B14" s="182">
        <v>148</v>
      </c>
      <c r="C14" s="182">
        <v>129548</v>
      </c>
    </row>
    <row r="15" spans="1:3" ht="39" customHeight="1" x14ac:dyDescent="0.25">
      <c r="A15" s="181" t="s">
        <v>2241</v>
      </c>
      <c r="B15" s="182">
        <v>20</v>
      </c>
      <c r="C15" s="182">
        <v>10423</v>
      </c>
    </row>
    <row r="16" spans="1:3" ht="20.25" customHeight="1" x14ac:dyDescent="0.25">
      <c r="A16" s="181" t="s">
        <v>2242</v>
      </c>
      <c r="B16" s="182">
        <v>2068</v>
      </c>
      <c r="C16" s="182">
        <v>971552</v>
      </c>
    </row>
    <row r="17" spans="1:3" ht="25.5" customHeight="1" x14ac:dyDescent="0.25">
      <c r="A17" s="183" t="s">
        <v>2243</v>
      </c>
      <c r="B17" s="184">
        <f>SUM(B14:B16)</f>
        <v>2236</v>
      </c>
      <c r="C17" s="184">
        <f>SUM(C14:C16)</f>
        <v>1111523</v>
      </c>
    </row>
    <row r="20" spans="1:3" hidden="1" x14ac:dyDescent="0.25">
      <c r="A20" s="173" t="s">
        <v>2244</v>
      </c>
      <c r="B20" s="173" t="s">
        <v>2245</v>
      </c>
    </row>
  </sheetData>
  <mergeCells count="3">
    <mergeCell ref="A8:C8"/>
    <mergeCell ref="A9:C9"/>
    <mergeCell ref="A11:C11"/>
  </mergeCells>
  <pageMargins left="0.98425196850393704" right="0.19685039370078741" top="0.27559055118110237" bottom="0.15748031496062992" header="0.31496062992125984" footer="0.15748031496062992"/>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Code&gt;0503117M&lt;/Code&gt;&#10;  &lt;DocName&gt;Отчет об исполнении бюджета (месячный)&lt;/DocName&gt;&#10;  &lt;VariantName&gt;SV_0503117M_20220601_%N&lt;/VariantName&gt;&#10;  &lt;VariantLink xsi:nil=&quot;true&quot; /&gt;&#10;  &lt;SvodReportLink xsi:nil=&quot;true&quot; /&gt;&#10;  &lt;ReportLink xsi:nil=&quot;true&quot; /&gt;&#10;  &lt;Note /&gt;&#10;  &lt;SilentMode&gt;false&lt;/SilentMode&gt;&#10;&lt;/ShortPrimaryServiceReportArguments&gt;"/>
  </Parameters>
</MailMerge>
</file>

<file path=customXml/itemProps1.xml><?xml version="1.0" encoding="utf-8"?>
<ds:datastoreItem xmlns:ds="http://schemas.openxmlformats.org/officeDocument/2006/customXml" ds:itemID="{7E4F25FD-3192-4A57-BFFB-CBB2CEDF0F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Пр.1-Доходы</vt:lpstr>
      <vt:lpstr>Расходы</vt:lpstr>
      <vt:lpstr>Источники</vt:lpstr>
      <vt:lpstr>Пр.2- Дорожный фонд</vt:lpstr>
      <vt:lpstr>Пр.3-Сведения о численности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Korchagina</dc:creator>
  <cp:lastModifiedBy>ZaitsevaN</cp:lastModifiedBy>
  <cp:lastPrinted>2025-08-06T13:47:53Z</cp:lastPrinted>
  <dcterms:created xsi:type="dcterms:W3CDTF">2025-07-08T07:09:32Z</dcterms:created>
  <dcterms:modified xsi:type="dcterms:W3CDTF">2025-08-06T13:48:23Z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vt:lpwstr>
  </property>
  <property fmtid="{D5CDD505-2E9C-101B-9397-08002B2CF9AE}" pid="4" name="Версия клиента">
    <vt:lpwstr>23.1.0.38691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корчагинасе</vt:lpwstr>
  </property>
  <property fmtid="{D5CDD505-2E9C-101B-9397-08002B2CF9AE}" pid="10" name="Шаблон">
    <vt:lpwstr>SV_0503117M_20220601.xlt</vt:lpwstr>
  </property>
  <property fmtid="{D5CDD505-2E9C-101B-9397-08002B2CF9AE}" pid="11" name="Имя варианта">
    <vt:lpwstr>SV_0503117M_20220601_%N</vt:lpwstr>
  </property>
  <property fmtid="{D5CDD505-2E9C-101B-9397-08002B2CF9AE}" pid="12" name="Локальная база">
    <vt:lpwstr>не используется</vt:lpwstr>
  </property>
</Properties>
</file>